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Enero\01-15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definedNames>
    <definedName name="Tabisr">'[1]T Y T'!$B$11:$E$21</definedName>
    <definedName name="Tabsub">'[1]T Y T'!$I$11:$K$21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L22" i="1" s="1"/>
  <c r="N22" i="1" s="1"/>
  <c r="J21" i="1"/>
  <c r="F21" i="1"/>
  <c r="S18" i="1"/>
  <c r="R18" i="1"/>
  <c r="Q18" i="1"/>
  <c r="P18" i="1"/>
  <c r="M18" i="1"/>
  <c r="H18" i="1"/>
  <c r="G18" i="1"/>
  <c r="F17" i="1"/>
  <c r="T17" i="1" s="1"/>
  <c r="U17" i="1" s="1"/>
  <c r="K16" i="1"/>
  <c r="I16" i="1"/>
  <c r="F16" i="1"/>
  <c r="L16" i="1" s="1"/>
  <c r="N16" i="1" s="1"/>
  <c r="O15" i="1"/>
  <c r="K15" i="1"/>
  <c r="I15" i="1"/>
  <c r="F15" i="1"/>
  <c r="K14" i="1"/>
  <c r="I14" i="1"/>
  <c r="F14" i="1"/>
  <c r="L14" i="1" s="1"/>
  <c r="N14" i="1" s="1"/>
  <c r="O13" i="1"/>
  <c r="K13" i="1"/>
  <c r="I13" i="1"/>
  <c r="F13" i="1"/>
  <c r="O22" i="1" s="1"/>
  <c r="K12" i="1"/>
  <c r="I12" i="1"/>
  <c r="F12" i="1"/>
  <c r="L12" i="1" s="1"/>
  <c r="N12" i="1" s="1"/>
  <c r="O11" i="1"/>
  <c r="K11" i="1"/>
  <c r="I11" i="1"/>
  <c r="F11" i="1"/>
  <c r="K10" i="1"/>
  <c r="I10" i="1"/>
  <c r="F10" i="1"/>
  <c r="L10" i="1" s="1"/>
  <c r="N10" i="1" s="1"/>
  <c r="O9" i="1"/>
  <c r="K9" i="1"/>
  <c r="I9" i="1"/>
  <c r="F9" i="1"/>
  <c r="K8" i="1"/>
  <c r="K18" i="1" s="1"/>
  <c r="I8" i="1"/>
  <c r="I18" i="1" s="1"/>
  <c r="F8" i="1"/>
  <c r="L8" i="1" s="1"/>
  <c r="N8" i="1" s="1"/>
  <c r="O7" i="1"/>
  <c r="K7" i="1"/>
  <c r="I7" i="1"/>
  <c r="F7" i="1"/>
  <c r="F18" i="1" s="1"/>
  <c r="T9" i="1" l="1"/>
  <c r="U9" i="1" s="1"/>
  <c r="T14" i="1"/>
  <c r="U14" i="1" s="1"/>
  <c r="T22" i="1"/>
  <c r="U22" i="1" s="1"/>
  <c r="T11" i="1"/>
  <c r="U11" i="1" s="1"/>
  <c r="T15" i="1"/>
  <c r="U15" i="1" s="1"/>
  <c r="J7" i="1"/>
  <c r="L7" i="1"/>
  <c r="J9" i="1"/>
  <c r="L9" i="1"/>
  <c r="N9" i="1" s="1"/>
  <c r="J11" i="1"/>
  <c r="L11" i="1"/>
  <c r="N11" i="1" s="1"/>
  <c r="J13" i="1"/>
  <c r="L13" i="1"/>
  <c r="N13" i="1" s="1"/>
  <c r="J15" i="1"/>
  <c r="L15" i="1"/>
  <c r="N15" i="1" s="1"/>
  <c r="I22" i="1"/>
  <c r="J22" i="1" s="1"/>
  <c r="K22" i="1"/>
  <c r="J8" i="1"/>
  <c r="O8" i="1"/>
  <c r="O18" i="1" s="1"/>
  <c r="J10" i="1"/>
  <c r="O10" i="1"/>
  <c r="T10" i="1" s="1"/>
  <c r="U10" i="1" s="1"/>
  <c r="J12" i="1"/>
  <c r="O12" i="1"/>
  <c r="T12" i="1" s="1"/>
  <c r="U12" i="1" s="1"/>
  <c r="T13" i="1"/>
  <c r="U13" i="1" s="1"/>
  <c r="J14" i="1"/>
  <c r="O14" i="1"/>
  <c r="J16" i="1"/>
  <c r="O16" i="1"/>
  <c r="T16" i="1" s="1"/>
  <c r="U16" i="1" s="1"/>
  <c r="L21" i="1"/>
  <c r="N21" i="1" s="1"/>
  <c r="T21" i="1" s="1"/>
  <c r="U21" i="1" s="1"/>
  <c r="J18" i="1" l="1"/>
  <c r="L18" i="1"/>
  <c r="N7" i="1"/>
  <c r="T8" i="1"/>
  <c r="U8" i="1" s="1"/>
  <c r="N18" i="1" l="1"/>
  <c r="T7" i="1"/>
  <c r="T18" i="1" l="1"/>
  <c r="U7" i="1"/>
  <c r="U18" i="1" s="1"/>
</calcChain>
</file>

<file path=xl/sharedStrings.xml><?xml version="1.0" encoding="utf-8"?>
<sst xmlns="http://schemas.openxmlformats.org/spreadsheetml/2006/main" count="1020" uniqueCount="312">
  <si>
    <t>MUNICIPIO DE CABO CORRIENTES JALISCO</t>
  </si>
  <si>
    <t>ADMINISTRACION  2018 - 2021</t>
  </si>
  <si>
    <t>PERSONAL ADMINISTRATIVO</t>
  </si>
  <si>
    <t>01 AL 15 DE ENERO DEL 2019</t>
  </si>
  <si>
    <t>REGIDORES</t>
  </si>
  <si>
    <t>Nº  EMP.</t>
  </si>
  <si>
    <t>NOMBRE</t>
  </si>
  <si>
    <t>CARGO</t>
  </si>
  <si>
    <t>DT</t>
  </si>
  <si>
    <t>SD</t>
  </si>
  <si>
    <t>SUELDO</t>
  </si>
  <si>
    <t>CANASTA BASICA</t>
  </si>
  <si>
    <t>TIEMPO EXTRA</t>
  </si>
  <si>
    <t>(-) LIMITE INFERIOR</t>
  </si>
  <si>
    <t>BASE</t>
  </si>
  <si>
    <t>(X) TASA</t>
  </si>
  <si>
    <t>RESULTADO</t>
  </si>
  <si>
    <t>(+) CUOTA FIJA</t>
  </si>
  <si>
    <t>ISPT</t>
  </si>
  <si>
    <t>CREDITO AL SALARIO</t>
  </si>
  <si>
    <t>CAJA POPULAR</t>
  </si>
  <si>
    <t>CAJA TALPENSE</t>
  </si>
  <si>
    <t>OTROS DESCUENTOS</t>
  </si>
  <si>
    <t>PRESTAMO PERSONAL</t>
  </si>
  <si>
    <t>SUELDO BRUTO</t>
  </si>
  <si>
    <t>SUELDO A PERSIBIR</t>
  </si>
  <si>
    <t>MARIA GRACIELA OROZCO BELMAN</t>
  </si>
  <si>
    <t xml:space="preserve">REGIDOR </t>
  </si>
  <si>
    <t>MANUEL RAMOS CASTILLON</t>
  </si>
  <si>
    <t>MARIA LUISA GUERRA JOYA</t>
  </si>
  <si>
    <t>EVANGELINA JOYA RODRIGUEZ</t>
  </si>
  <si>
    <t>JOSE ANGEL LORENZO CASTILLON</t>
  </si>
  <si>
    <t>LOURDES OLIVERA MORENO</t>
  </si>
  <si>
    <t>NOE RODRIGUEZ RAMOS</t>
  </si>
  <si>
    <t>CELESTE LORENZO LORENZO</t>
  </si>
  <si>
    <t>KARLA MIGUEL VALDEZ RAMIREZ.</t>
  </si>
  <si>
    <t>ANGELA ISABEL SILVA GRIJALVA</t>
  </si>
  <si>
    <t>SECRETARIA</t>
  </si>
  <si>
    <t>DANIEL DE JESUS CARDENAS GARCIA</t>
  </si>
  <si>
    <t>SECRETARIO TECNICO</t>
  </si>
  <si>
    <t>SECRETARIA GENERAL</t>
  </si>
  <si>
    <t>EDGAR RAMON IBARRA CONTRERAS</t>
  </si>
  <si>
    <t>SECRETARIO GENERAL</t>
  </si>
  <si>
    <t>AIDE GUILLERMINA CARDENAS GARCIA</t>
  </si>
  <si>
    <t>SECRETARIA "B"</t>
  </si>
  <si>
    <t>SINDICATURA</t>
  </si>
  <si>
    <t>JUAN DIEGO CAMPOS RODRIGUEZ</t>
  </si>
  <si>
    <t>SINDICO</t>
  </si>
  <si>
    <t>SAIRA ADRIANA BRAVO RODRIGUEZ</t>
  </si>
  <si>
    <t>JEFE DE JURIDICO</t>
  </si>
  <si>
    <t>ALMA YUDIT BERNAL SPILLER</t>
  </si>
  <si>
    <t>JUAN BAÑUELOS FREGOSO</t>
  </si>
  <si>
    <t>AUXILIAR DE SINDICATURA</t>
  </si>
  <si>
    <t>CONTRALORIA MUNICIPAL</t>
  </si>
  <si>
    <t>EDGAR GOMEZ BAÑUELOS</t>
  </si>
  <si>
    <t>CONTRALOR</t>
  </si>
  <si>
    <t>LAUREANO JOYA RAMOS</t>
  </si>
  <si>
    <t>AUXILIAR</t>
  </si>
  <si>
    <t>HACIENDA PUBLICA MUNICIPAL</t>
  </si>
  <si>
    <t>JUAN RAMON ARAIZA RIZO</t>
  </si>
  <si>
    <t>ENCARGADO DE LA HACIENDA PUBLICA MUNICIPAL</t>
  </si>
  <si>
    <t>ADRIANA JAIMES ARAIZA</t>
  </si>
  <si>
    <t>MARIA CIRIA CASTILLON GALLEGOS</t>
  </si>
  <si>
    <t>AUXILIAR DE HACENDA PUBLICA</t>
  </si>
  <si>
    <t>JOSE LUIS SOLIS RODRIGUEZ</t>
  </si>
  <si>
    <t>JEFE DE EGRESOS</t>
  </si>
  <si>
    <t>CINTHIA GABRIELA HERRERA RODRIGUEZ</t>
  </si>
  <si>
    <t>OSMAR ROMAN CASTILLON RODRIGUEZ</t>
  </si>
  <si>
    <t>JEFE DE CATASTRO</t>
  </si>
  <si>
    <t>J. CARLOS RUBIO CARRILLO</t>
  </si>
  <si>
    <t>JEFE DE ZOFEMAT</t>
  </si>
  <si>
    <t>JOSE GUADALUPE SEVILLA RAMIREZ</t>
  </si>
  <si>
    <t>AUXILIAR DE CATASTRO</t>
  </si>
  <si>
    <t>MARISOL PEREZ CHAVARIN</t>
  </si>
  <si>
    <t>JEFE DE INGRESOS</t>
  </si>
  <si>
    <t>MARIA DE JESUS ARIZMENDI CASTILLON</t>
  </si>
  <si>
    <t>TURISMO</t>
  </si>
  <si>
    <t>IRVING ALONSO PLACITO ARAIZA</t>
  </si>
  <si>
    <t>JEFE DE TURISMO</t>
  </si>
  <si>
    <t>ALEJANDRA VIRIDIANA BRAVO RODRIGUEZ</t>
  </si>
  <si>
    <t>AUXILIAR DE TURISMO</t>
  </si>
  <si>
    <t>UNIDAD DE TRANSPARENCIA</t>
  </si>
  <si>
    <t>ADILENE DE JESUS TACUBA PILLADO</t>
  </si>
  <si>
    <t>JEFE DE TRANSPARENCIA</t>
  </si>
  <si>
    <t>PLAZA VACANTE</t>
  </si>
  <si>
    <t>PROVEDURIA / COMPRAS</t>
  </si>
  <si>
    <t>CLAUDIA YANELY RODRIGUEZ MENDOZA</t>
  </si>
  <si>
    <t>JEFE DE COMPRAS</t>
  </si>
  <si>
    <t>LEONEL CASTILLON GORDIAN</t>
  </si>
  <si>
    <t>CHOFER</t>
  </si>
  <si>
    <t>COMUNICACIÓN SOCIAL E INFORMATICA</t>
  </si>
  <si>
    <t>JOSSUE ISAAC CORONA GUDIÑO</t>
  </si>
  <si>
    <t>JEFE DE COMUNICACIÓN SOCIAL</t>
  </si>
  <si>
    <t>OMAR NEYL MONCAYO GARCIA</t>
  </si>
  <si>
    <t>JEFE DE INFORMATICA</t>
  </si>
  <si>
    <t>JOSE DANIEL RODRIGUEZ CURIEL</t>
  </si>
  <si>
    <t>AUXILIAR DE INFORMATICA</t>
  </si>
  <si>
    <t>PADRON Y LICENCIAS</t>
  </si>
  <si>
    <t>ONOFRE PLACITO GORDIAN</t>
  </si>
  <si>
    <t>JEFE DE PADRON Y LICENCIAS</t>
  </si>
  <si>
    <t>ADRIANA ARACELI CARDENAS GARCIA</t>
  </si>
  <si>
    <t>JORGE CHINA MATA</t>
  </si>
  <si>
    <t>INSPECTOR</t>
  </si>
  <si>
    <t>ENRIQUE SOLIS VICENCIO</t>
  </si>
  <si>
    <t>JOSE JUAN SILVA QUINTERO</t>
  </si>
  <si>
    <t>FELIPE IBARRA ROBLES</t>
  </si>
  <si>
    <t>AUXILIAR OPERATIVO</t>
  </si>
  <si>
    <t>PROTECCION CIVIL</t>
  </si>
  <si>
    <t>EDUARDO RODRIGUEZ CASTILLON</t>
  </si>
  <si>
    <t>DIRECTOR DE PROTECCION CIVIL</t>
  </si>
  <si>
    <t>JUAN DE DIOS VAZQUEZ ALFEREZ</t>
  </si>
  <si>
    <t>SUBDIRECTOR OPERATIVO DE PROTECCION CIVIL</t>
  </si>
  <si>
    <t>CULTURA</t>
  </si>
  <si>
    <t>JUAN MANUEL RODRIGUEZ SANTANA</t>
  </si>
  <si>
    <t>DIRECTOR DE CULTURA</t>
  </si>
  <si>
    <t>SARAHI JACKELINE BAÑUELOS CASTILLON</t>
  </si>
  <si>
    <t>AUXILIAR ADMINISTRATIVO</t>
  </si>
  <si>
    <t>VACANTE</t>
  </si>
  <si>
    <t>CRONISTA</t>
  </si>
  <si>
    <t>SANTOS ADRIANA PIÑA BERNAL</t>
  </si>
  <si>
    <t>DEPORTES</t>
  </si>
  <si>
    <t>MIGUEL ANGEL BRAVO CASTILLON</t>
  </si>
  <si>
    <t>JEFE DE DEPORTES</t>
  </si>
  <si>
    <t>JESUS DANIEL VELASCO SANTANA</t>
  </si>
  <si>
    <t>OFICIALIA DE REGISTRO CIVIL</t>
  </si>
  <si>
    <t>ALICIA GOMEZ GARCIA</t>
  </si>
  <si>
    <t>OFICIAL DE REGISTRO CIVIL</t>
  </si>
  <si>
    <t>21..36%</t>
  </si>
  <si>
    <t>LUZ MARIA GORDIAN GONZALEZ</t>
  </si>
  <si>
    <t>KAREN ALEJANDRA VENTURA LOPEZ ARAIZA</t>
  </si>
  <si>
    <t>DESARROLLO RURAL Y MEDIO AMBIENTE</t>
  </si>
  <si>
    <t>JOSE MANUEL GOMEZ GARCIA</t>
  </si>
  <si>
    <t>DIRECTOR DE DESARROLLO RURAL Y MEDIO AMBIENTE</t>
  </si>
  <si>
    <t>JORGE RENE NUÑEZ RODRIGUEZ</t>
  </si>
  <si>
    <t>SECRETARIO</t>
  </si>
  <si>
    <t>LINDA CRYSTAL ASENCIO</t>
  </si>
  <si>
    <t>JEFE DE ECOLOGIA</t>
  </si>
  <si>
    <t>OSBALDO CASTILLON ROMERO</t>
  </si>
  <si>
    <t>JEFE DE FOMENTO AGROPECUARIO</t>
  </si>
  <si>
    <t>ARTURO ROBLES GARCIA</t>
  </si>
  <si>
    <t>AUXILIAR FOMENTO AGROPECUARIO</t>
  </si>
  <si>
    <t>NEREO CASTILLON ROMERO</t>
  </si>
  <si>
    <t>INSPECTOR GANADERIA</t>
  </si>
  <si>
    <t>ROBERTO IBARRA ROBLES</t>
  </si>
  <si>
    <t>AUX. DE GANADERIA</t>
  </si>
  <si>
    <t>JUAN CARLOS VENEGAS CASTILLON</t>
  </si>
  <si>
    <t xml:space="preserve">ADMINISTRADOR DE RASTRO </t>
  </si>
  <si>
    <t>RAFAEL RIOS RAYA</t>
  </si>
  <si>
    <t>VETERINARIO</t>
  </si>
  <si>
    <t>FAUSTINO GOMEZ RODRIGUEZ</t>
  </si>
  <si>
    <t>GUARDARASTRO</t>
  </si>
  <si>
    <t>OFICIALIA MAYOR ADMINISTRATIVA</t>
  </si>
  <si>
    <t>LOURDES CURIEL FREGOSO</t>
  </si>
  <si>
    <t>OFICIAL MAYOR ADMINISTRATIVO</t>
  </si>
  <si>
    <t>ALMA ROSA PLACITO JOYA</t>
  </si>
  <si>
    <t>MARIA FELIX RODRIGUEZ GONZALEZ</t>
  </si>
  <si>
    <t>INTENDENTE</t>
  </si>
  <si>
    <t>ADILENE MARIBEL GUZMAN RODRIGUEZ</t>
  </si>
  <si>
    <t>EVELIA PIÑA BERNAL</t>
  </si>
  <si>
    <t>ACELA GONZALEZ AVALOS</t>
  </si>
  <si>
    <t>PLANEACION Y DESARROLLO URBANO</t>
  </si>
  <si>
    <t>JOSE CARLOS RAMIREZ SANCHEZ</t>
  </si>
  <si>
    <t>DIRECTOR DE PLANEACION Y DESARROLLO URBANO</t>
  </si>
  <si>
    <t>PLAZA CON PERMISO</t>
  </si>
  <si>
    <t>HECTOR ROGELIO CASTILLON ROBLES</t>
  </si>
  <si>
    <t>PROYECTISTA</t>
  </si>
  <si>
    <t>SECRETARIO TECNICO DE COMUR</t>
  </si>
  <si>
    <t>LUIS ALBERTO PEREZ OLEA</t>
  </si>
  <si>
    <t>MARCOS RAMON OCAMPO QUINTERO</t>
  </si>
  <si>
    <t>OBRAS PUBLICAS</t>
  </si>
  <si>
    <t>EZEQUIEL ARAIZA VICENCIO</t>
  </si>
  <si>
    <t>DIRECTOR DE OBRAS PUBLICAS</t>
  </si>
  <si>
    <t>LUIS ALBERTO CARDENAS REYNOSO</t>
  </si>
  <si>
    <t>SUBDIRECTOR DE OBRAS PUBLICAS</t>
  </si>
  <si>
    <t>NORMA LETICIA GONZALEZ AVALOS</t>
  </si>
  <si>
    <t>CARLOS ENRIQUE ROBLES DIAZ</t>
  </si>
  <si>
    <t>JEFE DE MANTENIMIENTO</t>
  </si>
  <si>
    <t>MARCO ANTONIO GONZALEZ HARO</t>
  </si>
  <si>
    <t xml:space="preserve">MANTENIMIENTO  </t>
  </si>
  <si>
    <t>RAUL ANTONIO CARDENAS IBARRA</t>
  </si>
  <si>
    <t xml:space="preserve">MANTENIMIENTO </t>
  </si>
  <si>
    <t>IRAK DAGOBERTO DIAZ RAMOS</t>
  </si>
  <si>
    <t>MANTENIMIENTO</t>
  </si>
  <si>
    <t>MARIO ALEJANDRO AGUIRRE ROMERO</t>
  </si>
  <si>
    <t xml:space="preserve">TOPOGRAFO </t>
  </si>
  <si>
    <t>JUAN ANTONIO SAAVEDRA MIRELES</t>
  </si>
  <si>
    <t>DESARROLLO SOCIAL</t>
  </si>
  <si>
    <t>LORENZO LOPEZ LOPEZ</t>
  </si>
  <si>
    <t>DIRECTOR DE DESARROLLO SOCIAL</t>
  </si>
  <si>
    <t>YESSICA VIVIANA CARRILLO SPILLER</t>
  </si>
  <si>
    <t>SUBDIRECTOR DE DESARROLLO SOCIAL</t>
  </si>
  <si>
    <t>ELENO YAMELIK ARAIZA NOYOLA</t>
  </si>
  <si>
    <t>CARLOS SILVA RAMIREZ</t>
  </si>
  <si>
    <t>JEFE DE PROGRAMAS SOCIALES</t>
  </si>
  <si>
    <t>PARTICIPACION CIUDADANA</t>
  </si>
  <si>
    <t>MIGUEL TRINIDAD RODRIGUEZ MONTERO</t>
  </si>
  <si>
    <t>DIRECTOR DE PARTICIPACION CIUDADANA</t>
  </si>
  <si>
    <t>ALVARO ISAIAS PEREZ CASTELLON</t>
  </si>
  <si>
    <t>NATALIA ZEPEDA GONZALEZ</t>
  </si>
  <si>
    <t>JEFE DE COMEDORES COMUNITARIOS</t>
  </si>
  <si>
    <t>HECTOR ROMERO VILLARUEL</t>
  </si>
  <si>
    <t>COCINERO EN COMEDOR COM.</t>
  </si>
  <si>
    <t>MAURA LETICIA QUINTERO ESPINOZA</t>
  </si>
  <si>
    <t>MARGARITA ZARAGOZA PEREZ</t>
  </si>
  <si>
    <t>GEOVANY GARCIA JOYA</t>
  </si>
  <si>
    <t xml:space="preserve">COCINERO EN COMEDOR COM. </t>
  </si>
  <si>
    <t>CLARA PARRA ESTRADA</t>
  </si>
  <si>
    <t>ESTEBAN JOYA GARCIA</t>
  </si>
  <si>
    <t>JOSEFA SPILLER GONZALEZ</t>
  </si>
  <si>
    <t>AUXILIAR EN ALMACEN</t>
  </si>
  <si>
    <t>PROGRAMAS ESTRATEGICOS</t>
  </si>
  <si>
    <t>JOSE SALVADOR DURAN ALONSO</t>
  </si>
  <si>
    <t>DIRECTOR DE PROGRAMAS ESTRATEGICOS</t>
  </si>
  <si>
    <t>SERVICIOS PUBLICOS MUNICIPALES</t>
  </si>
  <si>
    <t>GILDARDO JACOBO NUÑEZ</t>
  </si>
  <si>
    <t>DIRECTOR DE SERVICIOS PUBLICOS</t>
  </si>
  <si>
    <t>JUAN GIRALDO SANCHEZ GOMEZ</t>
  </si>
  <si>
    <t>ENCARGADO DE AGUA POTABLE</t>
  </si>
  <si>
    <t>ILSE MARGARITA DEL ROCIO BRAVO TAPIA</t>
  </si>
  <si>
    <t>LUIS SOLIS BRAVO</t>
  </si>
  <si>
    <t>FONTANERO</t>
  </si>
  <si>
    <t>JOAQUIN SOLIS MARTINEZ</t>
  </si>
  <si>
    <t>LUIS FELIPE FLORES LOPEZ</t>
  </si>
  <si>
    <t>ANTOANI  ISAEL HERNANDEZ ARAIZA</t>
  </si>
  <si>
    <t>MIGUEL BECERRA VALDEZ</t>
  </si>
  <si>
    <t xml:space="preserve">JOSE DE JESUS DELGADO VALDEZ </t>
  </si>
  <si>
    <t>JOSE HERMILO CRUZ SANCHEZ</t>
  </si>
  <si>
    <t>AUXILIAR DE ELECTRICISTA</t>
  </si>
  <si>
    <t>ISMAEL CASTRO ALONSO</t>
  </si>
  <si>
    <t>ELECTRICISTA</t>
  </si>
  <si>
    <t>RAMIRO JOYA JOYA</t>
  </si>
  <si>
    <t>ELECTRICISTA DELEGACIONES</t>
  </si>
  <si>
    <t>JOHN ALEJANDRO ROMERO CHAVEZ</t>
  </si>
  <si>
    <t>RUBEN PLACITO JOYA</t>
  </si>
  <si>
    <t>PLAZA PROVISIONAL ORDENADA POR EL  TRUBUNAL DE ARBITRAJE Y ESCALAFON</t>
  </si>
  <si>
    <t>JOSE DE JESUS RODRIGUEZ DIAZ</t>
  </si>
  <si>
    <t>SUPERVISOR DE ASEO PUBLICO</t>
  </si>
  <si>
    <t>FRANCISCO BEDOY IBARRA</t>
  </si>
  <si>
    <t>SAMUEL GUTIERREZ MEJIA</t>
  </si>
  <si>
    <t>HECTOR RANGEL CRUZ CRUZ</t>
  </si>
  <si>
    <t>ASEADOR</t>
  </si>
  <si>
    <t>SERGIO ALEJANDRO IBARRA DELGADO</t>
  </si>
  <si>
    <t>LUIS GILDARDO REYNOSO SALGADO</t>
  </si>
  <si>
    <t>RAUL VICENTE GUEVARA</t>
  </si>
  <si>
    <t>GABRIEL IBARRA ROBLES</t>
  </si>
  <si>
    <t>AUXILIAR DE PANTEON</t>
  </si>
  <si>
    <t>RODIMIRO ISORDIA ZEPEDA</t>
  </si>
  <si>
    <t>RELLENO SANITARIO</t>
  </si>
  <si>
    <t>SEBASTIAN ALVAREZ GALLEGOS</t>
  </si>
  <si>
    <t>PARQUES Y JARDINES</t>
  </si>
  <si>
    <t>CARLOS DIAZ GUDIÑO</t>
  </si>
  <si>
    <t>RENACE RODRIGUEZ DE JESUS</t>
  </si>
  <si>
    <t>ALMACEN</t>
  </si>
  <si>
    <t>MARIO EDUARDO VILLALOBOS GORDIAN</t>
  </si>
  <si>
    <t>JEFE DE ALMACEN</t>
  </si>
  <si>
    <t>MIGUEL PALOMERA GARCIA</t>
  </si>
  <si>
    <t>MEDICO MUNICIPAL</t>
  </si>
  <si>
    <t>YOALLI EHECATL ESCALANTE GUZMAN</t>
  </si>
  <si>
    <t>GILBERTO RODRIGUEZ URRUTIA</t>
  </si>
  <si>
    <t>ENCARGADO DE LA UNIDAD DE REHABILITACION MUNICIPAL</t>
  </si>
  <si>
    <t>EDUCACION</t>
  </si>
  <si>
    <t xml:space="preserve">SANYA KARIMEN CRUZ GORDIAN </t>
  </si>
  <si>
    <t>JEFE DE EDUCACION</t>
  </si>
  <si>
    <t>OMAR DE JESUS GARCIA</t>
  </si>
  <si>
    <t>CHOFER DE CAMION</t>
  </si>
  <si>
    <t>MODULO DE MAQUINARIA</t>
  </si>
  <si>
    <t>MIGUEL ANGEL SILVA RAMIREZ</t>
  </si>
  <si>
    <t>JEFE DE MODULO DE MAQUINARIA</t>
  </si>
  <si>
    <t>MARCO ANTONIO DIAZ RAMOS</t>
  </si>
  <si>
    <t>AUXILIAR DE MODULO DE MAQUINARIA</t>
  </si>
  <si>
    <t>FRANCISCO JAVIER CASTILLON RODRIGUEZ</t>
  </si>
  <si>
    <t>CHOFER DE VOLTEO</t>
  </si>
  <si>
    <t>ALFREDO SOLIS</t>
  </si>
  <si>
    <t>EDGAR GARCIA JOYA</t>
  </si>
  <si>
    <t>HECTOR SAUL CRUZ IBARRA</t>
  </si>
  <si>
    <t>ENC. MODULO DE MAQUINARIA</t>
  </si>
  <si>
    <t>RODRIGO BRAVO NUÑEZ</t>
  </si>
  <si>
    <t>MAQUINISTA</t>
  </si>
  <si>
    <t>EVER PEREZ GOMEZ</t>
  </si>
  <si>
    <t>MARCELINO ARAIZA RODRIGUEZ</t>
  </si>
  <si>
    <t>MANUEL GARCIA MARTINEZ</t>
  </si>
  <si>
    <t>CARLOS ARAIZA GONZALEZ</t>
  </si>
  <si>
    <t>EZEQUIEL ARAIZA GONZALEZ</t>
  </si>
  <si>
    <t>LUIS ALBERTO PEREZ GOMEZ</t>
  </si>
  <si>
    <t>MECANICO (A)</t>
  </si>
  <si>
    <t>HECTOR PEREZ GOMEZ</t>
  </si>
  <si>
    <t>MECANICO (B)</t>
  </si>
  <si>
    <t>DELEGACION EL REFUGIO SUCHITLAN</t>
  </si>
  <si>
    <t>IRIS ADRIANA CRUZ JOYA</t>
  </si>
  <si>
    <t>DELEGADO</t>
  </si>
  <si>
    <t>PLAZA  CON PERMISO</t>
  </si>
  <si>
    <t>RAFAEL ESPARZA RUIZ</t>
  </si>
  <si>
    <t>ENLACE</t>
  </si>
  <si>
    <t>LUIS ANTONIO  HERNANDEZ JOYA</t>
  </si>
  <si>
    <t>ISMAEL GARCIA JOYA</t>
  </si>
  <si>
    <t>DELEGACION LAS JUNTAS Y LOS VERANOS</t>
  </si>
  <si>
    <t>ARNOLDO CAMPOS VALDOVINOS</t>
  </si>
  <si>
    <t>ERIK MEJIA SERRANO</t>
  </si>
  <si>
    <t>DELEGACION CHACALA</t>
  </si>
  <si>
    <t>JOSE NEREO CRUZ LORENZO</t>
  </si>
  <si>
    <t>ALMA CRUZ JOYA</t>
  </si>
  <si>
    <t>EUTIQUIO  RODRIGUEZ ANDRADE</t>
  </si>
  <si>
    <t>DELEGACION YELAPA</t>
  </si>
  <si>
    <t>VERONICA JOYA RODRIGUEZ</t>
  </si>
  <si>
    <t>GABRIELA LORENZO GUZMAN</t>
  </si>
  <si>
    <t>DELEGACION MAYTO</t>
  </si>
  <si>
    <t>JESUS ROMERO PEREZ</t>
  </si>
  <si>
    <t>MAIRA YADIRA ALVAREZ PEÑA</t>
  </si>
  <si>
    <t>BLANCA ESTHER VALDOVINOS PEÑALOZA</t>
  </si>
  <si>
    <t>GILBERTO GOMEZ GORDIAN</t>
  </si>
  <si>
    <t>JORGE ALFREDO ROMERO  HERRERA</t>
  </si>
  <si>
    <t>LUIS RAMON RODRIGUEZ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</si>
</sst>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2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44" fontId="2" fillId="2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vertical="center"/>
    </xf>
    <xf numFmtId="43" fontId="7" fillId="2" borderId="0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43" fontId="2" fillId="2" borderId="1" xfId="0" applyNumberFormat="1" applyFont="1" applyFill="1" applyBorder="1" applyAlignment="1">
      <alignment horizontal="right" vertical="center"/>
    </xf>
    <xf numFmtId="43" fontId="2" fillId="2" borderId="1" xfId="1" applyFont="1" applyFill="1" applyBorder="1" applyAlignment="1">
      <alignment horizontal="right" vertical="center"/>
    </xf>
    <xf numFmtId="43" fontId="10" fillId="2" borderId="1" xfId="1" applyFon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3" fontId="0" fillId="0" borderId="0" xfId="0" applyNumberFormat="1"/>
    <xf numFmtId="10" fontId="0" fillId="0" borderId="0" xfId="0" applyNumberFormat="1"/>
    <xf numFmtId="44" fontId="0" fillId="0" borderId="0" xfId="0" applyNumberFormat="1"/>
    <xf numFmtId="0" fontId="7" fillId="4" borderId="5" xfId="0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 applyProtection="1">
      <alignment vertical="center" wrapText="1"/>
    </xf>
    <xf numFmtId="0" fontId="12" fillId="0" borderId="0" xfId="0" applyFont="1"/>
    <xf numFmtId="0" fontId="12" fillId="0" borderId="0" xfId="0" applyFont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778137</xdr:colOff>
      <xdr:row>0</xdr:row>
      <xdr:rowOff>0</xdr:rowOff>
    </xdr:from>
    <xdr:to>
      <xdr:col>2</xdr:col>
      <xdr:colOff>2009775</xdr:colOff>
      <xdr:row>3</xdr:row>
      <xdr:rowOff>257174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8512" y="0"/>
          <a:ext cx="1231638" cy="13239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sparencia%202/Documents/DOCUMENTOS%20RECIBIDOS%20DE%20OTRAS%20AREAS%20PARA%20ADYLENE%202019/TRANSPARENCIA%20ENERO%202019/01%20al%2015%20de%20Enero%202019.-%20Administrativos%20y%20Seguridad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DMINISTRATIVO"/>
      <sheetName val="T Y T"/>
      <sheetName val="SEGURIDAD PUBLICA"/>
    </sheetNames>
    <sheetDataSet>
      <sheetData sheetId="0" refreshError="1"/>
      <sheetData sheetId="1" refreshError="1">
        <row r="11">
          <cell r="B11">
            <v>0.01</v>
          </cell>
          <cell r="C11">
            <v>244.8</v>
          </cell>
          <cell r="D11">
            <v>0</v>
          </cell>
          <cell r="E11">
            <v>1.9199999999999998E-2</v>
          </cell>
          <cell r="I11">
            <v>0.01</v>
          </cell>
          <cell r="J11">
            <v>872.85</v>
          </cell>
          <cell r="K11">
            <v>200.85</v>
          </cell>
        </row>
        <row r="12">
          <cell r="B12">
            <v>244.81</v>
          </cell>
          <cell r="C12">
            <v>2077.5</v>
          </cell>
          <cell r="D12">
            <v>4.6500000000000004</v>
          </cell>
          <cell r="E12">
            <v>6.4000000000000001E-2</v>
          </cell>
          <cell r="I12">
            <v>872.86</v>
          </cell>
          <cell r="J12">
            <v>1309.2</v>
          </cell>
          <cell r="K12">
            <v>200.7</v>
          </cell>
        </row>
        <row r="13">
          <cell r="B13">
            <v>2077.5100000000002</v>
          </cell>
          <cell r="C13">
            <v>3651</v>
          </cell>
          <cell r="D13">
            <v>121.95</v>
          </cell>
          <cell r="E13">
            <v>0.10879999999999999</v>
          </cell>
          <cell r="I13">
            <v>1309.21</v>
          </cell>
          <cell r="J13">
            <v>1713.6</v>
          </cell>
          <cell r="K13">
            <v>200.7</v>
          </cell>
        </row>
        <row r="14">
          <cell r="B14">
            <v>3651.01</v>
          </cell>
          <cell r="C14">
            <v>4244</v>
          </cell>
          <cell r="D14">
            <v>293.25</v>
          </cell>
          <cell r="E14">
            <v>0.16</v>
          </cell>
          <cell r="I14">
            <v>1713.61</v>
          </cell>
          <cell r="J14">
            <v>1745.7</v>
          </cell>
          <cell r="K14">
            <v>193.8</v>
          </cell>
        </row>
        <row r="15">
          <cell r="B15">
            <v>4244.01</v>
          </cell>
          <cell r="C15">
            <v>5081</v>
          </cell>
          <cell r="D15">
            <v>388.05</v>
          </cell>
          <cell r="E15">
            <v>0.1792</v>
          </cell>
          <cell r="I15">
            <v>1745.71</v>
          </cell>
          <cell r="J15">
            <v>2193.75</v>
          </cell>
          <cell r="K15">
            <v>188.7</v>
          </cell>
        </row>
        <row r="16">
          <cell r="B16">
            <v>5081.01</v>
          </cell>
          <cell r="C16">
            <v>10248</v>
          </cell>
          <cell r="D16">
            <v>538.20000000000005</v>
          </cell>
          <cell r="E16">
            <v>0.21360000000000001</v>
          </cell>
          <cell r="I16">
            <v>2193.7600000000002</v>
          </cell>
          <cell r="J16">
            <v>2327.5500000000002</v>
          </cell>
          <cell r="K16">
            <v>174.75</v>
          </cell>
        </row>
        <row r="17">
          <cell r="B17">
            <v>10248.01</v>
          </cell>
          <cell r="C17">
            <v>16153</v>
          </cell>
          <cell r="D17">
            <v>1641.75</v>
          </cell>
          <cell r="E17">
            <v>0.23519999999999999</v>
          </cell>
          <cell r="I17">
            <v>2327.56</v>
          </cell>
          <cell r="J17">
            <v>2632.65</v>
          </cell>
          <cell r="K17">
            <v>160.35</v>
          </cell>
        </row>
        <row r="18">
          <cell r="B18">
            <v>16153.01</v>
          </cell>
          <cell r="C18">
            <v>30838</v>
          </cell>
          <cell r="D18">
            <v>3030.6</v>
          </cell>
          <cell r="E18">
            <v>0.3</v>
          </cell>
          <cell r="I18">
            <v>2632.66</v>
          </cell>
          <cell r="J18">
            <v>3071.4</v>
          </cell>
          <cell r="K18">
            <v>145.35</v>
          </cell>
        </row>
        <row r="19">
          <cell r="B19">
            <v>30838.01</v>
          </cell>
          <cell r="C19">
            <v>41118</v>
          </cell>
          <cell r="D19">
            <v>7436.25</v>
          </cell>
          <cell r="E19">
            <v>0.32</v>
          </cell>
          <cell r="I19">
            <v>3071.41</v>
          </cell>
          <cell r="J19">
            <v>3510.15</v>
          </cell>
          <cell r="K19">
            <v>125.1</v>
          </cell>
        </row>
        <row r="20">
          <cell r="B20">
            <v>41118.01</v>
          </cell>
          <cell r="C20">
            <v>123355</v>
          </cell>
          <cell r="D20">
            <v>10725.75</v>
          </cell>
          <cell r="E20">
            <v>0.34</v>
          </cell>
          <cell r="I20">
            <v>3510.16</v>
          </cell>
          <cell r="J20">
            <v>3642.6</v>
          </cell>
          <cell r="K20">
            <v>107.4</v>
          </cell>
        </row>
        <row r="21">
          <cell r="B21">
            <v>123355.01</v>
          </cell>
          <cell r="C21" t="str">
            <v>En adelante</v>
          </cell>
          <cell r="D21">
            <v>38686.35</v>
          </cell>
          <cell r="E21">
            <v>0.35</v>
          </cell>
          <cell r="I21">
            <v>3642.61</v>
          </cell>
          <cell r="J21" t="str">
            <v>En adelante</v>
          </cell>
          <cell r="K21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6"/>
  <sheetViews>
    <sheetView tabSelected="1" workbookViewId="0">
      <selection activeCell="A3" sqref="A3:U3"/>
    </sheetView>
  </sheetViews>
  <sheetFormatPr baseColWidth="10" defaultRowHeight="15" x14ac:dyDescent="0.25"/>
  <cols>
    <col min="1" max="1" width="5.85546875" customWidth="1"/>
    <col min="2" max="2" width="39.140625" customWidth="1"/>
    <col min="3" max="3" width="33.7109375" customWidth="1"/>
    <col min="4" max="4" width="13" customWidth="1"/>
    <col min="5" max="5" width="22.7109375" customWidth="1"/>
    <col min="6" max="6" width="19" customWidth="1"/>
    <col min="7" max="7" width="31.42578125" customWidth="1"/>
    <col min="8" max="8" width="8.42578125" customWidth="1"/>
    <col min="9" max="9" width="11.42578125" customWidth="1"/>
    <col min="10" max="10" width="10" customWidth="1"/>
    <col min="11" max="12" width="9.42578125" customWidth="1"/>
    <col min="13" max="13" width="9.7109375" customWidth="1"/>
    <col min="14" max="15" width="11.5703125" bestFit="1" customWidth="1"/>
  </cols>
  <sheetData>
    <row r="1" spans="1:22" ht="31.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6.2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</row>
    <row r="3" spans="1:22" ht="26.2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ht="2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</row>
    <row r="5" spans="1:22" s="3" customFormat="1" ht="21" x14ac:dyDescent="0.2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s="3" customFormat="1" ht="22.5" x14ac:dyDescent="0.25">
      <c r="A6" s="8" t="s">
        <v>5</v>
      </c>
      <c r="B6" s="9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  <c r="R6" s="8" t="s">
        <v>22</v>
      </c>
      <c r="S6" s="8" t="s">
        <v>23</v>
      </c>
      <c r="T6" s="8" t="s">
        <v>24</v>
      </c>
      <c r="U6" s="8" t="s">
        <v>25</v>
      </c>
    </row>
    <row r="7" spans="1:22" s="3" customFormat="1" x14ac:dyDescent="0.25">
      <c r="A7" s="11">
        <v>1</v>
      </c>
      <c r="B7" s="12" t="s">
        <v>26</v>
      </c>
      <c r="C7" s="13" t="s">
        <v>27</v>
      </c>
      <c r="D7" s="14">
        <v>15</v>
      </c>
      <c r="E7" s="15">
        <v>708.01</v>
      </c>
      <c r="F7" s="16">
        <f>D7*E7</f>
        <v>10620.15</v>
      </c>
      <c r="G7" s="17"/>
      <c r="H7" s="17"/>
      <c r="I7" s="15">
        <f>VLOOKUP($F$8,Tabisr,1)</f>
        <v>10248.01</v>
      </c>
      <c r="J7" s="16">
        <f>+F7-I7</f>
        <v>372.13999999999942</v>
      </c>
      <c r="K7" s="18">
        <f>VLOOKUP($F$8,Tabisr,4)</f>
        <v>0.23519999999999999</v>
      </c>
      <c r="L7" s="15">
        <f>(F7-10248.01)*23.52%</f>
        <v>87.527327999999855</v>
      </c>
      <c r="M7" s="15">
        <v>1641.75</v>
      </c>
      <c r="N7" s="15">
        <f t="shared" ref="N7:N16" si="0">M7+L7</f>
        <v>1729.2773279999999</v>
      </c>
      <c r="O7" s="15">
        <f>VLOOKUP($F$8,Tabsub,3)</f>
        <v>0</v>
      </c>
      <c r="P7" s="19"/>
      <c r="Q7" s="19"/>
      <c r="R7" s="16"/>
      <c r="S7" s="16"/>
      <c r="T7" s="16">
        <f>F7+G7+H7-N7+O7-P7-R7-S7</f>
        <v>8890.8726719999995</v>
      </c>
      <c r="U7" s="16">
        <f>T7-G7</f>
        <v>8890.8726719999995</v>
      </c>
    </row>
    <row r="8" spans="1:22" s="3" customFormat="1" x14ac:dyDescent="0.25">
      <c r="A8" s="11">
        <v>7</v>
      </c>
      <c r="B8" s="20" t="s">
        <v>28</v>
      </c>
      <c r="C8" s="21" t="s">
        <v>27</v>
      </c>
      <c r="D8" s="14">
        <v>15</v>
      </c>
      <c r="E8" s="15">
        <v>708.01</v>
      </c>
      <c r="F8" s="16">
        <f t="shared" ref="F8:F15" si="1">D8*E8</f>
        <v>10620.15</v>
      </c>
      <c r="G8" s="17"/>
      <c r="H8" s="17"/>
      <c r="I8" s="15">
        <f>VLOOKUP($F$9,Tabisr,1)</f>
        <v>10248.01</v>
      </c>
      <c r="J8" s="16">
        <f t="shared" ref="J8:J15" si="2">+F8-I8</f>
        <v>372.13999999999942</v>
      </c>
      <c r="K8" s="18">
        <f>VLOOKUP($F$9,Tabisr,4)</f>
        <v>0.23519999999999999</v>
      </c>
      <c r="L8" s="15">
        <f t="shared" ref="L8:L15" si="3">(F8-10248.01)*23.52%</f>
        <v>87.527327999999855</v>
      </c>
      <c r="M8" s="15">
        <v>1641.75</v>
      </c>
      <c r="N8" s="15">
        <f t="shared" si="0"/>
        <v>1729.2773279999999</v>
      </c>
      <c r="O8" s="15">
        <f>VLOOKUP($F$9,Tabsub,3)</f>
        <v>0</v>
      </c>
      <c r="P8" s="16"/>
      <c r="Q8" s="16"/>
      <c r="R8" s="16"/>
      <c r="S8" s="16"/>
      <c r="T8" s="16">
        <f t="shared" ref="T8:T15" si="4">F8+G8+H8-N8+O8-P8-R8-S8</f>
        <v>8890.8726719999995</v>
      </c>
      <c r="U8" s="16">
        <f t="shared" ref="U8:U17" si="5">T8-G8</f>
        <v>8890.8726719999995</v>
      </c>
    </row>
    <row r="9" spans="1:22" s="3" customFormat="1" x14ac:dyDescent="0.25">
      <c r="A9" s="11">
        <v>313</v>
      </c>
      <c r="B9" s="20" t="s">
        <v>29</v>
      </c>
      <c r="C9" s="13" t="s">
        <v>27</v>
      </c>
      <c r="D9" s="14">
        <v>15</v>
      </c>
      <c r="E9" s="15">
        <v>708.01</v>
      </c>
      <c r="F9" s="16">
        <f t="shared" si="1"/>
        <v>10620.15</v>
      </c>
      <c r="G9" s="17"/>
      <c r="H9" s="17"/>
      <c r="I9" s="15">
        <f>VLOOKUP($F$10,Tabisr,1)</f>
        <v>10248.01</v>
      </c>
      <c r="J9" s="16">
        <f t="shared" si="2"/>
        <v>372.13999999999942</v>
      </c>
      <c r="K9" s="18">
        <f>VLOOKUP($F$10,Tabisr,4)</f>
        <v>0.23519999999999999</v>
      </c>
      <c r="L9" s="15">
        <f t="shared" si="3"/>
        <v>87.527327999999855</v>
      </c>
      <c r="M9" s="15">
        <v>1641.75</v>
      </c>
      <c r="N9" s="15">
        <f t="shared" si="0"/>
        <v>1729.2773279999999</v>
      </c>
      <c r="O9" s="15">
        <f>VLOOKUP($F$10,Tabsub,3)</f>
        <v>0</v>
      </c>
      <c r="P9" s="16"/>
      <c r="Q9" s="16"/>
      <c r="R9" s="16"/>
      <c r="S9" s="16"/>
      <c r="T9" s="16">
        <f t="shared" si="4"/>
        <v>8890.8726719999995</v>
      </c>
      <c r="U9" s="16">
        <f t="shared" si="5"/>
        <v>8890.8726719999995</v>
      </c>
    </row>
    <row r="10" spans="1:22" s="3" customFormat="1" x14ac:dyDescent="0.25">
      <c r="A10" s="11">
        <v>8</v>
      </c>
      <c r="B10" s="17" t="s">
        <v>30</v>
      </c>
      <c r="C10" s="22" t="s">
        <v>27</v>
      </c>
      <c r="D10" s="14">
        <v>15</v>
      </c>
      <c r="E10" s="15">
        <v>708.01</v>
      </c>
      <c r="F10" s="16">
        <f t="shared" si="1"/>
        <v>10620.15</v>
      </c>
      <c r="G10" s="17"/>
      <c r="H10" s="17"/>
      <c r="I10" s="15">
        <f>VLOOKUP($F$11,Tabisr,1)</f>
        <v>10248.01</v>
      </c>
      <c r="J10" s="16">
        <f t="shared" si="2"/>
        <v>372.13999999999942</v>
      </c>
      <c r="K10" s="18">
        <f>VLOOKUP($F$11,Tabisr,4)</f>
        <v>0.23519999999999999</v>
      </c>
      <c r="L10" s="15">
        <f t="shared" si="3"/>
        <v>87.527327999999855</v>
      </c>
      <c r="M10" s="15">
        <v>1641.75</v>
      </c>
      <c r="N10" s="15">
        <f t="shared" si="0"/>
        <v>1729.2773279999999</v>
      </c>
      <c r="O10" s="15">
        <f>VLOOKUP($F$11,Tabsub,3)</f>
        <v>0</v>
      </c>
      <c r="P10" s="16"/>
      <c r="Q10" s="16"/>
      <c r="R10" s="16"/>
      <c r="S10" s="16"/>
      <c r="T10" s="16">
        <f t="shared" si="4"/>
        <v>8890.8726719999995</v>
      </c>
      <c r="U10" s="16">
        <f t="shared" si="5"/>
        <v>8890.8726719999995</v>
      </c>
    </row>
    <row r="11" spans="1:22" s="3" customFormat="1" x14ac:dyDescent="0.25">
      <c r="A11" s="11">
        <v>326</v>
      </c>
      <c r="B11" s="17" t="s">
        <v>31</v>
      </c>
      <c r="C11" s="23" t="s">
        <v>27</v>
      </c>
      <c r="D11" s="14">
        <v>15</v>
      </c>
      <c r="E11" s="15">
        <v>708.01</v>
      </c>
      <c r="F11" s="16">
        <f t="shared" si="1"/>
        <v>10620.15</v>
      </c>
      <c r="G11" s="17"/>
      <c r="H11" s="17"/>
      <c r="I11" s="15">
        <f>VLOOKUP($F$12,Tabisr,1)</f>
        <v>10248.01</v>
      </c>
      <c r="J11" s="16">
        <f t="shared" si="2"/>
        <v>372.13999999999942</v>
      </c>
      <c r="K11" s="18">
        <f>VLOOKUP($F$12,Tabisr,4)</f>
        <v>0.23519999999999999</v>
      </c>
      <c r="L11" s="15">
        <f t="shared" si="3"/>
        <v>87.527327999999855</v>
      </c>
      <c r="M11" s="15">
        <v>1641.75</v>
      </c>
      <c r="N11" s="15">
        <f t="shared" si="0"/>
        <v>1729.2773279999999</v>
      </c>
      <c r="O11" s="15">
        <f>VLOOKUP($F$12,Tabsub,3)</f>
        <v>0</v>
      </c>
      <c r="P11" s="16"/>
      <c r="Q11" s="16"/>
      <c r="R11" s="16"/>
      <c r="S11" s="16"/>
      <c r="T11" s="16">
        <f t="shared" si="4"/>
        <v>8890.8726719999995</v>
      </c>
      <c r="U11" s="16">
        <f t="shared" si="5"/>
        <v>8890.8726719999995</v>
      </c>
    </row>
    <row r="12" spans="1:22" s="3" customFormat="1" x14ac:dyDescent="0.25">
      <c r="A12" s="11">
        <v>6</v>
      </c>
      <c r="B12" s="20" t="s">
        <v>32</v>
      </c>
      <c r="C12" s="22" t="s">
        <v>27</v>
      </c>
      <c r="D12" s="14">
        <v>15</v>
      </c>
      <c r="E12" s="15">
        <v>708.01</v>
      </c>
      <c r="F12" s="16">
        <f t="shared" si="1"/>
        <v>10620.15</v>
      </c>
      <c r="G12" s="17"/>
      <c r="H12" s="17"/>
      <c r="I12" s="15">
        <f>VLOOKUP($F$13,Tabisr,1)</f>
        <v>10248.01</v>
      </c>
      <c r="J12" s="16">
        <f t="shared" si="2"/>
        <v>372.13999999999942</v>
      </c>
      <c r="K12" s="18">
        <f>VLOOKUP($F$13,Tabisr,4)</f>
        <v>0.23519999999999999</v>
      </c>
      <c r="L12" s="15">
        <f t="shared" si="3"/>
        <v>87.527327999999855</v>
      </c>
      <c r="M12" s="15">
        <v>1641.75</v>
      </c>
      <c r="N12" s="15">
        <f t="shared" si="0"/>
        <v>1729.2773279999999</v>
      </c>
      <c r="O12" s="15">
        <f>VLOOKUP($F$13,Tabsub,3)</f>
        <v>0</v>
      </c>
      <c r="P12" s="16"/>
      <c r="Q12" s="16"/>
      <c r="R12" s="16"/>
      <c r="S12" s="16"/>
      <c r="T12" s="16">
        <f t="shared" si="4"/>
        <v>8890.8726719999995</v>
      </c>
      <c r="U12" s="16">
        <f t="shared" si="5"/>
        <v>8890.8726719999995</v>
      </c>
    </row>
    <row r="13" spans="1:22" s="3" customFormat="1" x14ac:dyDescent="0.25">
      <c r="A13" s="11">
        <v>5</v>
      </c>
      <c r="B13" s="20" t="s">
        <v>33</v>
      </c>
      <c r="C13" s="23" t="s">
        <v>27</v>
      </c>
      <c r="D13" s="14">
        <v>15</v>
      </c>
      <c r="E13" s="15">
        <v>708.01</v>
      </c>
      <c r="F13" s="16">
        <f t="shared" si="1"/>
        <v>10620.15</v>
      </c>
      <c r="G13" s="17"/>
      <c r="H13" s="17"/>
      <c r="I13" s="15">
        <f>VLOOKUP($F$14,Tabisr,1)</f>
        <v>10248.01</v>
      </c>
      <c r="J13" s="16">
        <f t="shared" si="2"/>
        <v>372.13999999999942</v>
      </c>
      <c r="K13" s="18">
        <f>VLOOKUP($F$14,Tabisr,4)</f>
        <v>0.23519999999999999</v>
      </c>
      <c r="L13" s="15">
        <f t="shared" si="3"/>
        <v>87.527327999999855</v>
      </c>
      <c r="M13" s="15">
        <v>1641.75</v>
      </c>
      <c r="N13" s="15">
        <f t="shared" si="0"/>
        <v>1729.2773279999999</v>
      </c>
      <c r="O13" s="15">
        <f>VLOOKUP($F$14,Tabsub,3)</f>
        <v>0</v>
      </c>
      <c r="P13" s="16"/>
      <c r="Q13" s="16"/>
      <c r="R13" s="16"/>
      <c r="S13" s="16"/>
      <c r="T13" s="16">
        <f t="shared" si="4"/>
        <v>8890.8726719999995</v>
      </c>
      <c r="U13" s="16">
        <f t="shared" si="5"/>
        <v>8890.8726719999995</v>
      </c>
    </row>
    <row r="14" spans="1:22" s="3" customFormat="1" x14ac:dyDescent="0.25">
      <c r="A14" s="11">
        <v>9</v>
      </c>
      <c r="B14" s="12" t="s">
        <v>34</v>
      </c>
      <c r="C14" s="22" t="s">
        <v>27</v>
      </c>
      <c r="D14" s="14">
        <v>15</v>
      </c>
      <c r="E14" s="15">
        <v>708.01</v>
      </c>
      <c r="F14" s="16">
        <f t="shared" si="1"/>
        <v>10620.15</v>
      </c>
      <c r="G14" s="17"/>
      <c r="H14" s="17"/>
      <c r="I14" s="15">
        <f>VLOOKUP($F$15,Tabisr,1)</f>
        <v>10248.01</v>
      </c>
      <c r="J14" s="16">
        <f t="shared" si="2"/>
        <v>372.13999999999942</v>
      </c>
      <c r="K14" s="18">
        <f>VLOOKUP($F$15,Tabisr,4)</f>
        <v>0.23519999999999999</v>
      </c>
      <c r="L14" s="15">
        <f t="shared" si="3"/>
        <v>87.527327999999855</v>
      </c>
      <c r="M14" s="15">
        <v>1641.75</v>
      </c>
      <c r="N14" s="15">
        <f t="shared" si="0"/>
        <v>1729.2773279999999</v>
      </c>
      <c r="O14" s="15">
        <f>VLOOKUP($F$15,Tabsub,3)</f>
        <v>0</v>
      </c>
      <c r="P14" s="16"/>
      <c r="Q14" s="16"/>
      <c r="R14" s="16"/>
      <c r="S14" s="16"/>
      <c r="T14" s="16">
        <f t="shared" si="4"/>
        <v>8890.8726719999995</v>
      </c>
      <c r="U14" s="16">
        <f t="shared" si="5"/>
        <v>8890.8726719999995</v>
      </c>
    </row>
    <row r="15" spans="1:22" s="3" customFormat="1" x14ac:dyDescent="0.25">
      <c r="A15" s="11">
        <v>317</v>
      </c>
      <c r="B15" s="20" t="s">
        <v>35</v>
      </c>
      <c r="C15" s="13" t="s">
        <v>27</v>
      </c>
      <c r="D15" s="14">
        <v>15</v>
      </c>
      <c r="E15" s="15">
        <v>708.01</v>
      </c>
      <c r="F15" s="16">
        <f t="shared" si="1"/>
        <v>10620.15</v>
      </c>
      <c r="G15" s="17"/>
      <c r="H15" s="15"/>
      <c r="I15" s="15">
        <f>VLOOKUP($F$16,Tabisr,1)</f>
        <v>3651.01</v>
      </c>
      <c r="J15" s="16">
        <f t="shared" si="2"/>
        <v>6969.1399999999994</v>
      </c>
      <c r="K15" s="18">
        <f>VLOOKUP($F$16,Tabisr,4)</f>
        <v>0.16</v>
      </c>
      <c r="L15" s="15">
        <f t="shared" si="3"/>
        <v>87.527327999999855</v>
      </c>
      <c r="M15" s="15">
        <v>1641.75</v>
      </c>
      <c r="N15" s="15">
        <f t="shared" si="0"/>
        <v>1729.2773279999999</v>
      </c>
      <c r="O15" s="15">
        <f>VLOOKUP($F$16,Tabsub,3)</f>
        <v>0</v>
      </c>
      <c r="P15" s="16"/>
      <c r="Q15" s="16"/>
      <c r="R15" s="16"/>
      <c r="S15" s="16"/>
      <c r="T15" s="16">
        <f t="shared" si="4"/>
        <v>8890.8726719999995</v>
      </c>
      <c r="U15" s="16">
        <f t="shared" si="5"/>
        <v>8890.8726719999995</v>
      </c>
    </row>
    <row r="16" spans="1:22" s="3" customFormat="1" x14ac:dyDescent="0.25">
      <c r="A16" s="11">
        <v>253</v>
      </c>
      <c r="B16" s="17" t="s">
        <v>36</v>
      </c>
      <c r="C16" s="21" t="s">
        <v>37</v>
      </c>
      <c r="D16" s="14">
        <v>15</v>
      </c>
      <c r="E16" s="15">
        <v>250.29</v>
      </c>
      <c r="F16" s="15">
        <f>D16*E16</f>
        <v>3754.35</v>
      </c>
      <c r="G16" s="15">
        <v>400</v>
      </c>
      <c r="H16" s="24"/>
      <c r="I16" s="15">
        <f>VLOOKUP($F$17,Tabisr,1)</f>
        <v>5081.01</v>
      </c>
      <c r="J16" s="16">
        <f>+F16-I16</f>
        <v>-1326.6600000000003</v>
      </c>
      <c r="K16" s="18">
        <f>VLOOKUP($F$17,Tabisr,4)</f>
        <v>0.21360000000000001</v>
      </c>
      <c r="L16" s="15">
        <f>(F16-3651.01)*16%</f>
        <v>16.534399999999952</v>
      </c>
      <c r="M16" s="15">
        <v>293.25</v>
      </c>
      <c r="N16" s="15">
        <f t="shared" si="0"/>
        <v>309.78439999999995</v>
      </c>
      <c r="O16" s="15">
        <f>VLOOKUP($F$17,Tabsub,3)</f>
        <v>0</v>
      </c>
      <c r="P16" s="24"/>
      <c r="Q16" s="24"/>
      <c r="R16" s="24"/>
      <c r="S16" s="24"/>
      <c r="T16" s="16">
        <f>F16+G16+H16-N16+O16-P16-R16-S16</f>
        <v>3844.5656000000004</v>
      </c>
      <c r="U16" s="16">
        <f t="shared" si="5"/>
        <v>3444.5656000000004</v>
      </c>
    </row>
    <row r="17" spans="1:21" s="3" customFormat="1" x14ac:dyDescent="0.25">
      <c r="A17" s="25">
        <v>248</v>
      </c>
      <c r="B17" s="20" t="s">
        <v>38</v>
      </c>
      <c r="C17" s="12" t="s">
        <v>39</v>
      </c>
      <c r="D17" s="14">
        <v>15</v>
      </c>
      <c r="E17" s="26">
        <v>393.95</v>
      </c>
      <c r="F17" s="19">
        <f>E17*D17</f>
        <v>5909.25</v>
      </c>
      <c r="G17" s="27">
        <v>400</v>
      </c>
      <c r="H17" s="27"/>
      <c r="I17" s="26"/>
      <c r="J17" s="19"/>
      <c r="K17" s="28"/>
      <c r="L17" s="15"/>
      <c r="M17" s="26"/>
      <c r="N17" s="15">
        <v>715.11</v>
      </c>
      <c r="O17" s="26"/>
      <c r="P17" s="27"/>
      <c r="Q17" s="27"/>
      <c r="R17" s="27"/>
      <c r="S17" s="27"/>
      <c r="T17" s="16">
        <f>F17+G17+H17-N17+O17-P17-R17-S17</f>
        <v>5594.14</v>
      </c>
      <c r="U17" s="16">
        <f t="shared" si="5"/>
        <v>5194.1400000000003</v>
      </c>
    </row>
    <row r="18" spans="1:21" s="3" customFormat="1" x14ac:dyDescent="0.25">
      <c r="A18" s="29"/>
      <c r="B18" s="30"/>
      <c r="C18" s="31"/>
      <c r="D18" s="32"/>
      <c r="E18" s="33"/>
      <c r="F18" s="34">
        <f>SUM(F7:F17)</f>
        <v>105244.95</v>
      </c>
      <c r="G18" s="34">
        <f>SUM(G7:G17)</f>
        <v>800</v>
      </c>
      <c r="H18" s="34">
        <f>SUM(H7:H17)</f>
        <v>0</v>
      </c>
      <c r="I18" s="34">
        <f t="shared" ref="I18:L18" si="6">SUM(I7:I16)</f>
        <v>90716.099999999991</v>
      </c>
      <c r="J18" s="34">
        <f t="shared" si="6"/>
        <v>8619.5999999999949</v>
      </c>
      <c r="K18" s="34">
        <f t="shared" si="6"/>
        <v>2.2552000000000003</v>
      </c>
      <c r="L18" s="34">
        <f t="shared" si="6"/>
        <v>804.28035199999886</v>
      </c>
      <c r="M18" s="34">
        <f>SUM(M7:M17)</f>
        <v>15069</v>
      </c>
      <c r="N18" s="34">
        <f>N7+N8+N9+N10+N11+N12+N13+N14+N15+N16+N17</f>
        <v>16588.390351999999</v>
      </c>
      <c r="O18" s="34">
        <f>SUM(O7:O16)</f>
        <v>0</v>
      </c>
      <c r="P18" s="34">
        <f>SUM(P7:P16)</f>
        <v>0</v>
      </c>
      <c r="Q18" s="34">
        <f>SUM(Q7:Q17)</f>
        <v>0</v>
      </c>
      <c r="R18" s="34">
        <f>SUM(R7:R16)</f>
        <v>0</v>
      </c>
      <c r="S18" s="34">
        <f>SUM(S7:S17)</f>
        <v>0</v>
      </c>
      <c r="T18" s="34">
        <f>SUM(T7:T17)</f>
        <v>89456.559647999995</v>
      </c>
      <c r="U18" s="34">
        <f>SUM(U7:U17)</f>
        <v>88656.559647999995</v>
      </c>
    </row>
    <row r="19" spans="1:21" s="38" customFormat="1" ht="18.75" x14ac:dyDescent="0.25">
      <c r="A19" s="35" t="s">
        <v>40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</row>
    <row r="20" spans="1:21" s="38" customFormat="1" ht="22.5" x14ac:dyDescent="0.25">
      <c r="A20" s="8" t="s">
        <v>5</v>
      </c>
      <c r="B20" s="8" t="s">
        <v>6</v>
      </c>
      <c r="C20" s="8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10" t="s">
        <v>13</v>
      </c>
      <c r="J20" s="10" t="s">
        <v>14</v>
      </c>
      <c r="K20" s="10" t="s">
        <v>15</v>
      </c>
      <c r="L20" s="10" t="s">
        <v>16</v>
      </c>
      <c r="M20" s="8" t="s">
        <v>17</v>
      </c>
      <c r="N20" s="8" t="s">
        <v>18</v>
      </c>
      <c r="O20" s="8" t="s">
        <v>19</v>
      </c>
      <c r="P20" s="8" t="s">
        <v>20</v>
      </c>
      <c r="Q20" s="8" t="s">
        <v>21</v>
      </c>
      <c r="R20" s="8" t="s">
        <v>22</v>
      </c>
      <c r="S20" s="8" t="s">
        <v>23</v>
      </c>
      <c r="T20" s="8" t="s">
        <v>24</v>
      </c>
      <c r="U20" s="8" t="s">
        <v>25</v>
      </c>
    </row>
    <row r="21" spans="1:21" s="38" customFormat="1" x14ac:dyDescent="0.25">
      <c r="A21" s="39">
        <v>244</v>
      </c>
      <c r="B21" s="20" t="s">
        <v>41</v>
      </c>
      <c r="C21" s="40" t="s">
        <v>42</v>
      </c>
      <c r="D21" s="41">
        <v>15</v>
      </c>
      <c r="E21" s="42">
        <v>824.36</v>
      </c>
      <c r="F21" s="43">
        <f>E21*D21</f>
        <v>12365.4</v>
      </c>
      <c r="G21" s="42"/>
      <c r="H21" s="42"/>
      <c r="I21" s="42">
        <v>5081.01</v>
      </c>
      <c r="J21" s="43">
        <f>F21-I21</f>
        <v>7284.3899999999994</v>
      </c>
      <c r="K21" s="44">
        <v>0.21360000000000001</v>
      </c>
      <c r="L21" s="15">
        <f>(F21-10248.01)*23.52%</f>
        <v>498.01012799999984</v>
      </c>
      <c r="M21" s="26">
        <v>1641.75</v>
      </c>
      <c r="N21" s="15">
        <f>M21+L21</f>
        <v>2139.7601279999999</v>
      </c>
      <c r="O21" s="42"/>
      <c r="P21" s="42"/>
      <c r="Q21" s="42"/>
      <c r="R21" s="42"/>
      <c r="S21" s="42"/>
      <c r="T21" s="45">
        <f t="shared" ref="T21" si="7">F21+G21+H21-N21+O21-P21-R21-S21</f>
        <v>10225.639872</v>
      </c>
      <c r="U21" s="45">
        <f>T21-G21</f>
        <v>10225.639872</v>
      </c>
    </row>
    <row r="22" spans="1:21" s="38" customFormat="1" x14ac:dyDescent="0.25">
      <c r="A22" s="39">
        <v>16</v>
      </c>
      <c r="B22" s="12" t="s">
        <v>43</v>
      </c>
      <c r="C22" s="17" t="s">
        <v>44</v>
      </c>
      <c r="D22" s="14">
        <v>15</v>
      </c>
      <c r="E22" s="46">
        <v>296.54000000000002</v>
      </c>
      <c r="F22" s="46">
        <f>D22*E22</f>
        <v>4448.1000000000004</v>
      </c>
      <c r="G22" s="47">
        <v>400</v>
      </c>
      <c r="H22" s="47"/>
      <c r="I22" s="46">
        <f>VLOOKUP($F$13,Tabisr,1)</f>
        <v>10248.01</v>
      </c>
      <c r="J22" s="45">
        <f t="shared" ref="J22" si="8">+F22-I22</f>
        <v>-5799.91</v>
      </c>
      <c r="K22" s="48">
        <f>VLOOKUP($F$13,Tabisr,4)</f>
        <v>0.23519999999999999</v>
      </c>
      <c r="L22" s="15">
        <f t="shared" ref="L22" si="9">(F22-4244.01)*17.92%</f>
        <v>36.572928000000033</v>
      </c>
      <c r="M22" s="26">
        <v>388.05</v>
      </c>
      <c r="N22" s="15">
        <f>L22+M22</f>
        <v>424.62292800000006</v>
      </c>
      <c r="O22" s="46">
        <f>VLOOKUP($F$13,Tabsub,3)</f>
        <v>0</v>
      </c>
      <c r="P22" s="47"/>
      <c r="Q22" s="47"/>
      <c r="R22" s="47"/>
      <c r="S22" s="47"/>
      <c r="T22" s="45">
        <f>F22+G22+H22-N22+O22-P22-Q22-R22+S22</f>
        <v>4423.4770720000006</v>
      </c>
      <c r="U22" s="45">
        <f>T22-G22</f>
        <v>4023.4770720000006</v>
      </c>
    </row>
    <row r="23" spans="1:21" x14ac:dyDescent="0.25">
      <c r="F23">
        <v>16813.5</v>
      </c>
      <c r="G23">
        <v>400</v>
      </c>
      <c r="H23">
        <v>0</v>
      </c>
      <c r="I23">
        <v>9325.02</v>
      </c>
      <c r="J23">
        <v>7488.48</v>
      </c>
      <c r="K23">
        <v>0.39280000000000004</v>
      </c>
      <c r="L23">
        <v>534.58305599999983</v>
      </c>
      <c r="M23">
        <v>2029.8</v>
      </c>
      <c r="N23">
        <v>2564.3830560000001</v>
      </c>
      <c r="O23">
        <v>0</v>
      </c>
      <c r="P23">
        <v>0</v>
      </c>
      <c r="Q23">
        <v>2020</v>
      </c>
      <c r="R23">
        <v>0</v>
      </c>
      <c r="S23">
        <v>0</v>
      </c>
      <c r="T23">
        <v>12629.116944000001</v>
      </c>
      <c r="U23">
        <v>12229.116944000001</v>
      </c>
    </row>
    <row r="25" spans="1:21" s="38" customFormat="1" ht="18.75" x14ac:dyDescent="0.25">
      <c r="A25" s="49" t="s">
        <v>45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s="38" customFormat="1" ht="22.5" x14ac:dyDescent="0.25">
      <c r="A26" s="8" t="s">
        <v>5</v>
      </c>
      <c r="B26" s="8" t="s">
        <v>6</v>
      </c>
      <c r="C26" s="8" t="s">
        <v>7</v>
      </c>
      <c r="D26" s="8" t="s">
        <v>8</v>
      </c>
      <c r="E26" s="8" t="s">
        <v>9</v>
      </c>
      <c r="F26" s="8" t="s">
        <v>10</v>
      </c>
      <c r="G26" s="8" t="s">
        <v>11</v>
      </c>
      <c r="H26" s="8" t="s">
        <v>12</v>
      </c>
      <c r="I26" s="10" t="s">
        <v>13</v>
      </c>
      <c r="J26" s="10" t="s">
        <v>14</v>
      </c>
      <c r="K26" s="10" t="s">
        <v>15</v>
      </c>
      <c r="L26" s="10" t="s">
        <v>16</v>
      </c>
      <c r="M26" s="8" t="s">
        <v>17</v>
      </c>
      <c r="N26" s="8" t="s">
        <v>18</v>
      </c>
      <c r="O26" s="8" t="s">
        <v>19</v>
      </c>
      <c r="P26" s="8" t="s">
        <v>20</v>
      </c>
      <c r="Q26" s="8" t="s">
        <v>21</v>
      </c>
      <c r="R26" s="8" t="s">
        <v>22</v>
      </c>
      <c r="S26" s="8" t="s">
        <v>23</v>
      </c>
      <c r="T26" s="8" t="s">
        <v>24</v>
      </c>
      <c r="U26" s="8" t="s">
        <v>25</v>
      </c>
    </row>
    <row r="27" spans="1:21" x14ac:dyDescent="0.25">
      <c r="A27">
        <v>305</v>
      </c>
      <c r="B27" t="s">
        <v>46</v>
      </c>
      <c r="C27" t="s">
        <v>47</v>
      </c>
      <c r="D27">
        <v>15</v>
      </c>
      <c r="E27">
        <v>824.36</v>
      </c>
      <c r="F27">
        <v>12365.4</v>
      </c>
      <c r="I27">
        <v>5081.01</v>
      </c>
      <c r="J27">
        <v>7284.3899999999994</v>
      </c>
      <c r="K27">
        <v>0.21360000000000001</v>
      </c>
      <c r="L27">
        <v>452.40012799999982</v>
      </c>
      <c r="M27">
        <v>1641.75</v>
      </c>
      <c r="N27">
        <v>2094.1501279999998</v>
      </c>
      <c r="O27">
        <v>0</v>
      </c>
      <c r="T27">
        <v>10271.249872</v>
      </c>
      <c r="U27">
        <v>10271.249872</v>
      </c>
    </row>
    <row r="28" spans="1:21" x14ac:dyDescent="0.25">
      <c r="A28">
        <v>234</v>
      </c>
      <c r="B28" t="s">
        <v>48</v>
      </c>
      <c r="C28" t="s">
        <v>49</v>
      </c>
      <c r="D28">
        <v>15</v>
      </c>
      <c r="E28">
        <v>296.54000000000002</v>
      </c>
      <c r="F28">
        <v>4448.1000000000004</v>
      </c>
      <c r="G28">
        <v>400</v>
      </c>
      <c r="I28">
        <v>4244.01</v>
      </c>
      <c r="J28">
        <v>204.09000000000015</v>
      </c>
      <c r="K28">
        <v>0.1792</v>
      </c>
      <c r="L28">
        <v>36.572928000000033</v>
      </c>
      <c r="M28">
        <v>388.05</v>
      </c>
      <c r="N28">
        <v>424.62292800000006</v>
      </c>
      <c r="O28">
        <v>0</v>
      </c>
      <c r="T28">
        <v>4423.4770720000006</v>
      </c>
      <c r="U28">
        <v>4023.4770720000006</v>
      </c>
    </row>
    <row r="29" spans="1:21" x14ac:dyDescent="0.25">
      <c r="A29">
        <v>307</v>
      </c>
      <c r="B29" t="s">
        <v>50</v>
      </c>
      <c r="C29" t="s">
        <v>37</v>
      </c>
      <c r="D29">
        <v>15</v>
      </c>
      <c r="E29">
        <v>250.29</v>
      </c>
      <c r="F29">
        <v>3754.35</v>
      </c>
      <c r="G29">
        <v>400</v>
      </c>
      <c r="I29">
        <v>4244.01</v>
      </c>
      <c r="J29">
        <v>-489.66000000000031</v>
      </c>
      <c r="K29">
        <v>0.1792</v>
      </c>
      <c r="L29">
        <v>-87.747072000000074</v>
      </c>
      <c r="M29">
        <v>388.05</v>
      </c>
      <c r="N29">
        <v>300.30292799999995</v>
      </c>
      <c r="T29">
        <v>3854.0470720000003</v>
      </c>
      <c r="U29">
        <v>3454.0470720000003</v>
      </c>
    </row>
    <row r="30" spans="1:21" x14ac:dyDescent="0.25">
      <c r="A30">
        <v>318</v>
      </c>
      <c r="B30" t="s">
        <v>51</v>
      </c>
      <c r="C30" t="s">
        <v>52</v>
      </c>
      <c r="D30">
        <v>15</v>
      </c>
      <c r="E30">
        <v>250.29</v>
      </c>
      <c r="F30">
        <v>3754.35</v>
      </c>
      <c r="G30">
        <v>400</v>
      </c>
      <c r="I30">
        <v>4244.01</v>
      </c>
      <c r="J30">
        <v>-489.66000000000031</v>
      </c>
      <c r="K30">
        <v>0.1792</v>
      </c>
      <c r="L30">
        <v>16.534399999999952</v>
      </c>
      <c r="M30">
        <v>293.25</v>
      </c>
      <c r="N30">
        <v>309.78439999999995</v>
      </c>
      <c r="T30">
        <v>3844.5656000000004</v>
      </c>
      <c r="U30">
        <v>3444.5656000000004</v>
      </c>
    </row>
    <row r="31" spans="1:21" x14ac:dyDescent="0.25">
      <c r="F31">
        <v>24322.199999999997</v>
      </c>
      <c r="G31">
        <v>1200</v>
      </c>
      <c r="H31">
        <v>0</v>
      </c>
      <c r="I31">
        <v>13569.03</v>
      </c>
      <c r="J31">
        <v>6998.82</v>
      </c>
      <c r="K31">
        <v>0.57200000000000006</v>
      </c>
      <c r="L31">
        <v>401.22598399999981</v>
      </c>
      <c r="M31">
        <v>2711.1</v>
      </c>
      <c r="N31">
        <v>3128.8603840000001</v>
      </c>
      <c r="O31">
        <v>0</v>
      </c>
      <c r="P31">
        <v>0</v>
      </c>
      <c r="Q31">
        <v>0</v>
      </c>
      <c r="R31">
        <v>0</v>
      </c>
      <c r="S31">
        <v>0</v>
      </c>
      <c r="T31">
        <v>22393.339616000005</v>
      </c>
      <c r="U31">
        <v>21193.339616000005</v>
      </c>
    </row>
    <row r="33" spans="1:21" s="38" customFormat="1" ht="18.75" x14ac:dyDescent="0.25">
      <c r="A33" s="49" t="s">
        <v>53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s="38" customFormat="1" ht="22.5" x14ac:dyDescent="0.25">
      <c r="A34" s="8" t="s">
        <v>5</v>
      </c>
      <c r="B34" s="8" t="s">
        <v>6</v>
      </c>
      <c r="C34" s="8" t="s">
        <v>7</v>
      </c>
      <c r="D34" s="8" t="s">
        <v>8</v>
      </c>
      <c r="E34" s="8" t="s">
        <v>9</v>
      </c>
      <c r="F34" s="8" t="s">
        <v>10</v>
      </c>
      <c r="G34" s="8" t="s">
        <v>11</v>
      </c>
      <c r="H34" s="8" t="s">
        <v>12</v>
      </c>
      <c r="I34" s="10" t="s">
        <v>13</v>
      </c>
      <c r="J34" s="10" t="s">
        <v>14</v>
      </c>
      <c r="K34" s="10" t="s">
        <v>15</v>
      </c>
      <c r="L34" s="10" t="s">
        <v>16</v>
      </c>
      <c r="M34" s="8" t="s">
        <v>17</v>
      </c>
      <c r="N34" s="8" t="s">
        <v>18</v>
      </c>
      <c r="O34" s="8" t="s">
        <v>19</v>
      </c>
      <c r="P34" s="8" t="s">
        <v>20</v>
      </c>
      <c r="Q34" s="8" t="s">
        <v>21</v>
      </c>
      <c r="R34" s="8" t="s">
        <v>22</v>
      </c>
      <c r="S34" s="8" t="s">
        <v>23</v>
      </c>
      <c r="T34" s="8" t="s">
        <v>24</v>
      </c>
      <c r="U34" s="8" t="s">
        <v>25</v>
      </c>
    </row>
    <row r="35" spans="1:21" x14ac:dyDescent="0.25">
      <c r="A35">
        <v>76</v>
      </c>
      <c r="B35" t="s">
        <v>54</v>
      </c>
      <c r="C35" t="s">
        <v>55</v>
      </c>
      <c r="D35">
        <v>15</v>
      </c>
      <c r="E35">
        <v>708.01</v>
      </c>
      <c r="F35">
        <v>10620.15</v>
      </c>
      <c r="I35">
        <v>10248.01</v>
      </c>
      <c r="J35">
        <v>372.13999999999942</v>
      </c>
      <c r="K35">
        <v>0.23519999999999999</v>
      </c>
      <c r="L35">
        <v>87.527327999999855</v>
      </c>
      <c r="M35">
        <v>1641.75</v>
      </c>
      <c r="N35">
        <v>1729.2773279999999</v>
      </c>
      <c r="O35">
        <v>0</v>
      </c>
      <c r="T35">
        <v>7390.8726719999995</v>
      </c>
      <c r="U35">
        <v>7390.8726719999995</v>
      </c>
    </row>
    <row r="36" spans="1:21" x14ac:dyDescent="0.25">
      <c r="A36">
        <v>22</v>
      </c>
      <c r="B36" t="s">
        <v>56</v>
      </c>
      <c r="C36" t="s">
        <v>57</v>
      </c>
      <c r="D36">
        <v>15</v>
      </c>
      <c r="E36">
        <v>250.29</v>
      </c>
      <c r="F36">
        <v>3754.35</v>
      </c>
      <c r="G36">
        <v>400</v>
      </c>
      <c r="I36">
        <v>3651.01</v>
      </c>
      <c r="J36">
        <v>103.33999999999969</v>
      </c>
      <c r="K36">
        <v>0.16</v>
      </c>
      <c r="L36">
        <v>16.534399999999952</v>
      </c>
      <c r="M36">
        <v>293.25</v>
      </c>
      <c r="N36">
        <v>309.78439999999995</v>
      </c>
      <c r="O36">
        <v>0</v>
      </c>
      <c r="T36">
        <v>3844.5656000000004</v>
      </c>
      <c r="U36">
        <v>3444.5656000000004</v>
      </c>
    </row>
    <row r="37" spans="1:21" x14ac:dyDescent="0.25">
      <c r="F37">
        <v>14374.5</v>
      </c>
      <c r="G37">
        <v>400</v>
      </c>
      <c r="H37">
        <v>0</v>
      </c>
      <c r="I37">
        <v>13899.02</v>
      </c>
      <c r="J37">
        <v>475.47999999999911</v>
      </c>
      <c r="K37">
        <v>0.3952</v>
      </c>
      <c r="L37">
        <v>104.0617279999998</v>
      </c>
      <c r="M37">
        <v>1935</v>
      </c>
      <c r="N37">
        <v>2039.0617279999999</v>
      </c>
      <c r="O37">
        <v>0</v>
      </c>
      <c r="P37">
        <v>0</v>
      </c>
      <c r="Q37">
        <v>0</v>
      </c>
      <c r="R37">
        <v>0</v>
      </c>
      <c r="T37">
        <v>11235.438271999999</v>
      </c>
      <c r="U37">
        <v>10835.438271999999</v>
      </c>
    </row>
    <row r="39" spans="1:21" s="38" customFormat="1" ht="18.75" x14ac:dyDescent="0.25">
      <c r="A39" s="49" t="s">
        <v>58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s="38" customFormat="1" ht="22.5" x14ac:dyDescent="0.25">
      <c r="A40" s="8" t="s">
        <v>5</v>
      </c>
      <c r="B40" s="8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10" t="s">
        <v>13</v>
      </c>
      <c r="J40" s="10" t="s">
        <v>14</v>
      </c>
      <c r="K40" s="10" t="s">
        <v>15</v>
      </c>
      <c r="L40" s="10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</row>
    <row r="41" spans="1:21" x14ac:dyDescent="0.25">
      <c r="A41">
        <v>77</v>
      </c>
      <c r="B41" t="s">
        <v>59</v>
      </c>
      <c r="C41" t="s">
        <v>60</v>
      </c>
      <c r="D41">
        <v>15</v>
      </c>
      <c r="E41">
        <v>824.36</v>
      </c>
      <c r="F41">
        <v>12365.4</v>
      </c>
      <c r="I41">
        <v>10248.01</v>
      </c>
      <c r="J41">
        <v>2117.3899999999994</v>
      </c>
      <c r="K41">
        <v>0.23519999999999999</v>
      </c>
      <c r="L41">
        <v>498.01012799999984</v>
      </c>
      <c r="M41">
        <v>1641.75</v>
      </c>
      <c r="N41">
        <v>2094.15</v>
      </c>
      <c r="O41">
        <v>0</v>
      </c>
      <c r="T41">
        <v>8732.25</v>
      </c>
      <c r="U41">
        <v>8732.25</v>
      </c>
    </row>
    <row r="42" spans="1:21" x14ac:dyDescent="0.25">
      <c r="A42">
        <v>195</v>
      </c>
      <c r="B42" t="s">
        <v>61</v>
      </c>
      <c r="C42" t="s">
        <v>37</v>
      </c>
      <c r="D42">
        <v>15</v>
      </c>
      <c r="E42">
        <v>250.29</v>
      </c>
      <c r="F42">
        <v>3754.35</v>
      </c>
      <c r="G42">
        <v>400</v>
      </c>
      <c r="I42">
        <v>3651.01</v>
      </c>
      <c r="J42">
        <v>103.33999999999969</v>
      </c>
      <c r="K42">
        <v>0.16</v>
      </c>
      <c r="L42">
        <v>16.534399999999952</v>
      </c>
      <c r="M42">
        <v>293.25</v>
      </c>
      <c r="N42">
        <v>309.78439999999995</v>
      </c>
      <c r="O42">
        <v>0</v>
      </c>
      <c r="T42">
        <v>3844.5656000000004</v>
      </c>
      <c r="U42">
        <v>3444.5656000000004</v>
      </c>
    </row>
    <row r="43" spans="1:21" x14ac:dyDescent="0.25">
      <c r="A43">
        <v>309</v>
      </c>
      <c r="B43" t="s">
        <v>62</v>
      </c>
      <c r="C43" t="s">
        <v>63</v>
      </c>
      <c r="D43">
        <v>15</v>
      </c>
      <c r="E43">
        <v>250.29</v>
      </c>
      <c r="F43">
        <v>3754.35</v>
      </c>
      <c r="G43">
        <v>400</v>
      </c>
      <c r="I43">
        <v>3651.01</v>
      </c>
      <c r="J43">
        <v>103.33999999999969</v>
      </c>
      <c r="K43">
        <v>0.16</v>
      </c>
      <c r="L43">
        <v>16.534399999999952</v>
      </c>
      <c r="M43">
        <v>293.25</v>
      </c>
      <c r="N43">
        <v>309.78439999999995</v>
      </c>
      <c r="T43">
        <v>3844.5656000000004</v>
      </c>
      <c r="U43">
        <v>3444.5656000000004</v>
      </c>
    </row>
    <row r="44" spans="1:21" x14ac:dyDescent="0.25">
      <c r="A44">
        <v>252</v>
      </c>
      <c r="B44" t="s">
        <v>64</v>
      </c>
      <c r="C44" t="s">
        <v>65</v>
      </c>
      <c r="D44">
        <v>15</v>
      </c>
      <c r="E44">
        <v>296.54000000000002</v>
      </c>
      <c r="F44">
        <v>4448.1000000000004</v>
      </c>
      <c r="G44">
        <v>400</v>
      </c>
      <c r="I44">
        <v>3651.01</v>
      </c>
      <c r="J44">
        <v>797.09000000000015</v>
      </c>
      <c r="K44">
        <v>0.16</v>
      </c>
      <c r="L44">
        <v>36.572928000000033</v>
      </c>
      <c r="M44">
        <v>388.05</v>
      </c>
      <c r="N44">
        <v>424.62292800000006</v>
      </c>
      <c r="O44">
        <v>0</v>
      </c>
      <c r="T44">
        <v>4423.4770720000006</v>
      </c>
      <c r="U44">
        <v>4023.4770720000006</v>
      </c>
    </row>
    <row r="45" spans="1:21" x14ac:dyDescent="0.25">
      <c r="A45">
        <v>285</v>
      </c>
      <c r="B45" t="s">
        <v>66</v>
      </c>
      <c r="C45" t="s">
        <v>37</v>
      </c>
      <c r="D45">
        <v>15</v>
      </c>
      <c r="E45">
        <v>250.29</v>
      </c>
      <c r="F45">
        <v>3754.35</v>
      </c>
      <c r="G45">
        <v>400</v>
      </c>
      <c r="I45">
        <v>3651.01</v>
      </c>
      <c r="J45">
        <v>103.33999999999969</v>
      </c>
      <c r="K45">
        <v>0.16</v>
      </c>
      <c r="L45">
        <v>16.534399999999952</v>
      </c>
      <c r="M45">
        <v>293.25</v>
      </c>
      <c r="N45">
        <v>309.77999999999997</v>
      </c>
      <c r="O45">
        <v>0</v>
      </c>
      <c r="T45">
        <v>3844.5700000000006</v>
      </c>
      <c r="U45">
        <v>3444.5700000000006</v>
      </c>
    </row>
    <row r="46" spans="1:21" x14ac:dyDescent="0.25">
      <c r="A46">
        <v>99</v>
      </c>
      <c r="B46" t="s">
        <v>67</v>
      </c>
      <c r="C46" t="s">
        <v>68</v>
      </c>
      <c r="D46">
        <v>14</v>
      </c>
      <c r="E46">
        <v>296.54000000000002</v>
      </c>
      <c r="F46">
        <v>4151.5600000000004</v>
      </c>
      <c r="G46">
        <v>400</v>
      </c>
      <c r="I46">
        <v>3651.01</v>
      </c>
      <c r="J46">
        <v>500.55000000000018</v>
      </c>
      <c r="K46">
        <v>0.16</v>
      </c>
      <c r="L46">
        <v>-16.56703999999997</v>
      </c>
      <c r="M46">
        <v>388.05</v>
      </c>
      <c r="N46">
        <v>371.48296000000005</v>
      </c>
      <c r="O46">
        <v>0</v>
      </c>
      <c r="T46">
        <v>3180.0770400000001</v>
      </c>
      <c r="U46">
        <v>2780.0770400000001</v>
      </c>
    </row>
    <row r="47" spans="1:21" x14ac:dyDescent="0.25">
      <c r="A47">
        <v>235</v>
      </c>
      <c r="B47" t="s">
        <v>69</v>
      </c>
      <c r="C47" t="s">
        <v>70</v>
      </c>
      <c r="D47">
        <v>15</v>
      </c>
      <c r="E47">
        <v>296.54000000000002</v>
      </c>
      <c r="F47">
        <v>4448.1000000000004</v>
      </c>
      <c r="G47">
        <v>400</v>
      </c>
      <c r="I47">
        <v>3651.01</v>
      </c>
      <c r="J47">
        <v>797.09000000000015</v>
      </c>
      <c r="K47">
        <v>0.16</v>
      </c>
      <c r="L47">
        <v>36.572928000000033</v>
      </c>
      <c r="M47">
        <v>388.05</v>
      </c>
      <c r="N47">
        <v>424.62292800000006</v>
      </c>
      <c r="O47">
        <v>0</v>
      </c>
      <c r="T47">
        <v>1123.4770720000006</v>
      </c>
      <c r="U47">
        <v>723.47707200000059</v>
      </c>
    </row>
    <row r="48" spans="1:21" x14ac:dyDescent="0.25">
      <c r="A48">
        <v>82</v>
      </c>
      <c r="B48" t="s">
        <v>71</v>
      </c>
      <c r="C48" t="s">
        <v>72</v>
      </c>
      <c r="D48">
        <v>15</v>
      </c>
      <c r="E48">
        <v>250.29</v>
      </c>
      <c r="F48">
        <v>3754.35</v>
      </c>
      <c r="G48">
        <v>400</v>
      </c>
      <c r="I48">
        <v>3651.01</v>
      </c>
      <c r="J48">
        <v>103.33999999999969</v>
      </c>
      <c r="K48">
        <v>0.16</v>
      </c>
      <c r="L48">
        <v>16.534399999999952</v>
      </c>
      <c r="M48">
        <v>293.25</v>
      </c>
      <c r="N48">
        <v>309.78439999999995</v>
      </c>
      <c r="O48">
        <v>0</v>
      </c>
      <c r="T48">
        <v>3844.5656000000004</v>
      </c>
      <c r="U48">
        <v>3444.5656000000004</v>
      </c>
    </row>
    <row r="49" spans="1:21" x14ac:dyDescent="0.25">
      <c r="A49">
        <v>220</v>
      </c>
      <c r="B49" t="s">
        <v>73</v>
      </c>
      <c r="C49" t="s">
        <v>74</v>
      </c>
      <c r="D49">
        <v>15</v>
      </c>
      <c r="E49">
        <v>296.54000000000002</v>
      </c>
      <c r="F49">
        <v>4448.1000000000004</v>
      </c>
      <c r="G49">
        <v>400</v>
      </c>
      <c r="I49">
        <v>3651.01</v>
      </c>
      <c r="J49">
        <v>797.09000000000015</v>
      </c>
      <c r="K49">
        <v>0.16</v>
      </c>
      <c r="L49">
        <v>36.572928000000033</v>
      </c>
      <c r="M49">
        <v>388.05</v>
      </c>
      <c r="N49">
        <v>424.62</v>
      </c>
      <c r="O49">
        <v>0</v>
      </c>
      <c r="T49">
        <v>4423.4800000000005</v>
      </c>
      <c r="U49">
        <v>4023.4800000000005</v>
      </c>
    </row>
    <row r="50" spans="1:21" x14ac:dyDescent="0.25">
      <c r="A50">
        <v>79</v>
      </c>
      <c r="B50" t="s">
        <v>75</v>
      </c>
      <c r="C50" t="s">
        <v>37</v>
      </c>
      <c r="D50">
        <v>15</v>
      </c>
      <c r="E50">
        <v>250.29</v>
      </c>
      <c r="F50">
        <v>3754.35</v>
      </c>
      <c r="G50">
        <v>400</v>
      </c>
      <c r="I50">
        <v>3651.01</v>
      </c>
      <c r="J50">
        <v>103.33999999999969</v>
      </c>
      <c r="K50">
        <v>0.16</v>
      </c>
      <c r="L50">
        <v>16.534399999999952</v>
      </c>
      <c r="M50">
        <v>293.25</v>
      </c>
      <c r="N50">
        <v>309.78439999999995</v>
      </c>
      <c r="O50">
        <v>0</v>
      </c>
      <c r="T50">
        <v>3104.5656000000004</v>
      </c>
      <c r="U50">
        <v>2704.5656000000004</v>
      </c>
    </row>
    <row r="51" spans="1:21" x14ac:dyDescent="0.25">
      <c r="F51">
        <v>48633.009999999995</v>
      </c>
      <c r="G51">
        <v>3600</v>
      </c>
      <c r="H51">
        <v>0</v>
      </c>
      <c r="I51">
        <v>43107.100000000013</v>
      </c>
      <c r="J51">
        <v>5525.91</v>
      </c>
      <c r="K51">
        <v>1.6751999999999998</v>
      </c>
      <c r="L51">
        <v>673.83387199999993</v>
      </c>
      <c r="M51">
        <v>4660.2000000000007</v>
      </c>
      <c r="N51">
        <v>5288.4164159999991</v>
      </c>
      <c r="O51">
        <v>0</v>
      </c>
      <c r="P51">
        <v>3040</v>
      </c>
      <c r="Q51">
        <v>1539</v>
      </c>
      <c r="R51">
        <v>0</v>
      </c>
      <c r="S51">
        <v>2000</v>
      </c>
      <c r="T51">
        <v>40365.593584000009</v>
      </c>
      <c r="U51">
        <v>36765.593584000009</v>
      </c>
    </row>
    <row r="53" spans="1:21" s="38" customFormat="1" ht="18.75" x14ac:dyDescent="0.25">
      <c r="A53" s="49" t="s">
        <v>76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s="38" customFormat="1" ht="22.5" x14ac:dyDescent="0.25">
      <c r="A54" s="8" t="s">
        <v>5</v>
      </c>
      <c r="B54" s="8" t="s">
        <v>6</v>
      </c>
      <c r="C54" s="8" t="s">
        <v>7</v>
      </c>
      <c r="D54" s="8" t="s">
        <v>8</v>
      </c>
      <c r="E54" s="8" t="s">
        <v>9</v>
      </c>
      <c r="F54" s="8" t="s">
        <v>10</v>
      </c>
      <c r="G54" s="8" t="s">
        <v>11</v>
      </c>
      <c r="H54" s="8" t="s">
        <v>12</v>
      </c>
      <c r="I54" s="10" t="s">
        <v>13</v>
      </c>
      <c r="J54" s="10" t="s">
        <v>14</v>
      </c>
      <c r="K54" s="10" t="s">
        <v>15</v>
      </c>
      <c r="L54" s="10" t="s">
        <v>16</v>
      </c>
      <c r="M54" s="8" t="s">
        <v>17</v>
      </c>
      <c r="N54" s="8" t="s">
        <v>18</v>
      </c>
      <c r="O54" s="8" t="s">
        <v>19</v>
      </c>
      <c r="P54" s="8" t="s">
        <v>20</v>
      </c>
      <c r="Q54" s="8" t="s">
        <v>21</v>
      </c>
      <c r="R54" s="8" t="s">
        <v>22</v>
      </c>
      <c r="S54" s="8" t="s">
        <v>23</v>
      </c>
      <c r="T54" s="8" t="s">
        <v>24</v>
      </c>
      <c r="U54" s="8" t="s">
        <v>25</v>
      </c>
    </row>
    <row r="55" spans="1:21" x14ac:dyDescent="0.25">
      <c r="A55">
        <v>258</v>
      </c>
      <c r="B55" t="s">
        <v>77</v>
      </c>
      <c r="C55" t="s">
        <v>78</v>
      </c>
      <c r="D55">
        <v>15</v>
      </c>
      <c r="E55">
        <v>296.54000000000002</v>
      </c>
      <c r="F55">
        <v>4448.1000000000004</v>
      </c>
      <c r="G55">
        <v>400</v>
      </c>
      <c r="I55">
        <v>3651.01</v>
      </c>
      <c r="J55">
        <v>797.09000000000015</v>
      </c>
      <c r="K55">
        <v>0.1792</v>
      </c>
      <c r="L55">
        <v>36.572928000000033</v>
      </c>
      <c r="M55">
        <v>388.05</v>
      </c>
      <c r="N55">
        <v>424.62292800000006</v>
      </c>
      <c r="T55">
        <v>4423.4770720000006</v>
      </c>
      <c r="U55">
        <v>4023.4770720000006</v>
      </c>
    </row>
    <row r="56" spans="1:21" x14ac:dyDescent="0.25">
      <c r="A56">
        <v>240</v>
      </c>
      <c r="B56" t="s">
        <v>79</v>
      </c>
      <c r="C56" t="s">
        <v>80</v>
      </c>
      <c r="D56">
        <v>15</v>
      </c>
      <c r="E56">
        <v>296.54000000000002</v>
      </c>
      <c r="F56">
        <v>4448.1000000000004</v>
      </c>
      <c r="G56">
        <v>400</v>
      </c>
      <c r="I56">
        <v>3651.01</v>
      </c>
      <c r="J56">
        <v>797.09000000000015</v>
      </c>
      <c r="K56">
        <v>0.1792</v>
      </c>
      <c r="L56">
        <v>36.572928000000033</v>
      </c>
      <c r="M56">
        <v>388.05</v>
      </c>
      <c r="N56">
        <v>424.62</v>
      </c>
      <c r="T56">
        <v>4423.4800000000005</v>
      </c>
      <c r="U56">
        <v>4023.4800000000005</v>
      </c>
    </row>
    <row r="57" spans="1:21" x14ac:dyDescent="0.25">
      <c r="F57">
        <v>8896.2000000000007</v>
      </c>
      <c r="G57">
        <v>800</v>
      </c>
      <c r="H57">
        <v>0</v>
      </c>
      <c r="I57">
        <v>3651.01</v>
      </c>
      <c r="J57">
        <v>797.09000000000015</v>
      </c>
      <c r="K57">
        <v>0.1792</v>
      </c>
      <c r="L57">
        <v>36.572928000000033</v>
      </c>
      <c r="M57">
        <v>388.05</v>
      </c>
      <c r="N57">
        <v>849.24292800000012</v>
      </c>
      <c r="O57">
        <v>0</v>
      </c>
      <c r="P57">
        <v>0</v>
      </c>
      <c r="Q57">
        <v>0</v>
      </c>
      <c r="R57">
        <v>0</v>
      </c>
      <c r="S57">
        <v>0</v>
      </c>
      <c r="T57">
        <v>8846.9570720000011</v>
      </c>
      <c r="U57">
        <v>8046.9570720000011</v>
      </c>
    </row>
    <row r="59" spans="1:21" s="38" customFormat="1" ht="18.75" x14ac:dyDescent="0.25">
      <c r="A59" s="50" t="s">
        <v>81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</row>
    <row r="60" spans="1:21" s="38" customFormat="1" ht="22.5" x14ac:dyDescent="0.25">
      <c r="A60" s="8" t="s">
        <v>5</v>
      </c>
      <c r="B60" s="8" t="s">
        <v>6</v>
      </c>
      <c r="C60" s="8" t="s">
        <v>7</v>
      </c>
      <c r="D60" s="8" t="s">
        <v>8</v>
      </c>
      <c r="E60" s="8" t="s">
        <v>9</v>
      </c>
      <c r="F60" s="8" t="s">
        <v>10</v>
      </c>
      <c r="G60" s="8" t="s">
        <v>11</v>
      </c>
      <c r="H60" s="8" t="s">
        <v>12</v>
      </c>
      <c r="I60" s="10" t="s">
        <v>13</v>
      </c>
      <c r="J60" s="10" t="s">
        <v>14</v>
      </c>
      <c r="K60" s="10" t="s">
        <v>15</v>
      </c>
      <c r="L60" s="10" t="s">
        <v>16</v>
      </c>
      <c r="M60" s="8" t="s">
        <v>17</v>
      </c>
      <c r="N60" s="8" t="s">
        <v>18</v>
      </c>
      <c r="O60" s="8" t="s">
        <v>19</v>
      </c>
      <c r="P60" s="8" t="s">
        <v>20</v>
      </c>
      <c r="Q60" s="8" t="s">
        <v>21</v>
      </c>
      <c r="R60" s="8" t="s">
        <v>22</v>
      </c>
      <c r="S60" s="8" t="s">
        <v>23</v>
      </c>
      <c r="T60" s="8" t="s">
        <v>24</v>
      </c>
      <c r="U60" s="8" t="s">
        <v>25</v>
      </c>
    </row>
    <row r="61" spans="1:21" x14ac:dyDescent="0.25">
      <c r="A61">
        <v>241</v>
      </c>
      <c r="B61" t="s">
        <v>82</v>
      </c>
      <c r="C61" t="s">
        <v>83</v>
      </c>
      <c r="D61">
        <v>15</v>
      </c>
      <c r="E61">
        <v>296.54000000000002</v>
      </c>
      <c r="F61">
        <v>4448.1000000000004</v>
      </c>
      <c r="G61">
        <v>400</v>
      </c>
      <c r="I61">
        <v>4244.01</v>
      </c>
      <c r="J61">
        <v>204.09000000000015</v>
      </c>
      <c r="K61">
        <v>0.1792</v>
      </c>
      <c r="L61">
        <v>36.572928000000033</v>
      </c>
      <c r="M61">
        <v>388.05</v>
      </c>
      <c r="N61">
        <v>424.62292800000006</v>
      </c>
      <c r="O61">
        <v>0</v>
      </c>
      <c r="T61">
        <v>2323.4770720000006</v>
      </c>
      <c r="U61">
        <v>1923.4770720000006</v>
      </c>
    </row>
    <row r="62" spans="1:21" x14ac:dyDescent="0.25">
      <c r="B62" t="s">
        <v>84</v>
      </c>
      <c r="D62">
        <v>15</v>
      </c>
      <c r="E62">
        <v>250.29</v>
      </c>
    </row>
    <row r="63" spans="1:21" x14ac:dyDescent="0.25">
      <c r="F63">
        <v>4448.1000000000004</v>
      </c>
      <c r="G63">
        <v>400</v>
      </c>
      <c r="H63">
        <v>0</v>
      </c>
      <c r="I63">
        <v>4244.01</v>
      </c>
      <c r="J63">
        <v>204.09000000000015</v>
      </c>
      <c r="K63">
        <v>0.1792</v>
      </c>
      <c r="L63">
        <v>36.572928000000033</v>
      </c>
      <c r="M63">
        <v>388.05</v>
      </c>
      <c r="N63">
        <v>424.62292800000006</v>
      </c>
      <c r="O63">
        <v>0</v>
      </c>
      <c r="P63">
        <v>2100</v>
      </c>
      <c r="Q63">
        <v>0</v>
      </c>
      <c r="R63">
        <v>0</v>
      </c>
      <c r="S63">
        <v>0</v>
      </c>
      <c r="T63">
        <v>2323.4770720000006</v>
      </c>
      <c r="U63">
        <v>1923.4770720000006</v>
      </c>
    </row>
    <row r="65" spans="1:21" s="38" customFormat="1" ht="18.75" x14ac:dyDescent="0.25">
      <c r="A65" s="53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s="38" customFormat="1" ht="22.5" x14ac:dyDescent="0.25">
      <c r="A66" s="8" t="s">
        <v>5</v>
      </c>
      <c r="B66" s="8" t="s">
        <v>6</v>
      </c>
      <c r="C66" s="8" t="s">
        <v>7</v>
      </c>
      <c r="D66" s="8" t="s">
        <v>8</v>
      </c>
      <c r="E66" s="8" t="s">
        <v>9</v>
      </c>
      <c r="F66" s="8" t="s">
        <v>10</v>
      </c>
      <c r="G66" s="8" t="s">
        <v>11</v>
      </c>
      <c r="H66" s="8" t="s">
        <v>12</v>
      </c>
      <c r="I66" s="10" t="s">
        <v>13</v>
      </c>
      <c r="J66" s="10" t="s">
        <v>14</v>
      </c>
      <c r="K66" s="10" t="s">
        <v>15</v>
      </c>
      <c r="L66" s="10" t="s">
        <v>16</v>
      </c>
      <c r="M66" s="8" t="s">
        <v>17</v>
      </c>
      <c r="N66" s="8" t="s">
        <v>18</v>
      </c>
      <c r="O66" s="8" t="s">
        <v>19</v>
      </c>
      <c r="P66" s="8" t="s">
        <v>20</v>
      </c>
      <c r="Q66" s="8" t="s">
        <v>21</v>
      </c>
      <c r="R66" s="8" t="s">
        <v>22</v>
      </c>
      <c r="S66" s="8" t="s">
        <v>23</v>
      </c>
      <c r="T66" s="8" t="s">
        <v>24</v>
      </c>
      <c r="U66" s="8" t="s">
        <v>25</v>
      </c>
    </row>
    <row r="67" spans="1:21" x14ac:dyDescent="0.25">
      <c r="A67">
        <v>80</v>
      </c>
      <c r="B67" t="s">
        <v>86</v>
      </c>
      <c r="C67" t="s">
        <v>87</v>
      </c>
      <c r="D67">
        <v>15</v>
      </c>
      <c r="E67">
        <v>296.54000000000002</v>
      </c>
      <c r="F67">
        <v>4448.1000000000004</v>
      </c>
      <c r="G67">
        <v>400</v>
      </c>
      <c r="I67">
        <v>4244.01</v>
      </c>
      <c r="J67">
        <v>204.09000000000015</v>
      </c>
      <c r="K67">
        <v>0.1792</v>
      </c>
      <c r="L67">
        <v>36.572928000000033</v>
      </c>
      <c r="M67">
        <v>388.05</v>
      </c>
      <c r="N67">
        <v>424.62292800000006</v>
      </c>
      <c r="O67">
        <v>0</v>
      </c>
      <c r="T67">
        <v>4423.4770720000006</v>
      </c>
      <c r="U67">
        <v>4023.4770720000006</v>
      </c>
    </row>
    <row r="68" spans="1:21" x14ac:dyDescent="0.25">
      <c r="A68">
        <v>229</v>
      </c>
      <c r="B68" t="s">
        <v>88</v>
      </c>
      <c r="C68" t="s">
        <v>89</v>
      </c>
      <c r="D68">
        <v>15</v>
      </c>
      <c r="E68">
        <v>296.54000000000002</v>
      </c>
      <c r="F68">
        <v>4448.1000000000004</v>
      </c>
      <c r="G68">
        <v>400</v>
      </c>
      <c r="I68">
        <v>4244.01</v>
      </c>
      <c r="J68">
        <v>204.09000000000015</v>
      </c>
      <c r="K68">
        <v>0.1792</v>
      </c>
      <c r="L68">
        <v>36.572928000000033</v>
      </c>
      <c r="M68">
        <v>388.05</v>
      </c>
      <c r="N68">
        <v>424.62292800000006</v>
      </c>
      <c r="O68">
        <v>0</v>
      </c>
      <c r="T68">
        <v>4423.4770720000006</v>
      </c>
      <c r="U68">
        <v>4023.4770720000006</v>
      </c>
    </row>
    <row r="69" spans="1:21" x14ac:dyDescent="0.25">
      <c r="F69">
        <v>8896.2000000000007</v>
      </c>
      <c r="G69">
        <v>800</v>
      </c>
      <c r="H69">
        <v>0</v>
      </c>
      <c r="I69">
        <v>4244.01</v>
      </c>
      <c r="J69">
        <v>204.09000000000015</v>
      </c>
      <c r="K69">
        <v>0.1792</v>
      </c>
      <c r="L69">
        <v>36.572928000000033</v>
      </c>
      <c r="M69">
        <v>388.05</v>
      </c>
      <c r="N69">
        <v>849.24585600000012</v>
      </c>
      <c r="O69">
        <v>0</v>
      </c>
      <c r="P69">
        <v>0</v>
      </c>
      <c r="Q69">
        <v>0</v>
      </c>
      <c r="R69">
        <v>0</v>
      </c>
      <c r="S69">
        <v>0</v>
      </c>
      <c r="T69">
        <v>8846.9541440000012</v>
      </c>
      <c r="U69">
        <v>8046.9541440000012</v>
      </c>
    </row>
    <row r="71" spans="1:21" s="38" customFormat="1" ht="18.75" x14ac:dyDescent="0.25">
      <c r="A71" s="49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s="38" customFormat="1" ht="22.5" x14ac:dyDescent="0.25">
      <c r="A72" s="8" t="s">
        <v>5</v>
      </c>
      <c r="B72" s="8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10" t="s">
        <v>13</v>
      </c>
      <c r="J72" s="10" t="s">
        <v>14</v>
      </c>
      <c r="K72" s="10" t="s">
        <v>15</v>
      </c>
      <c r="L72" s="10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</row>
    <row r="73" spans="1:21" x14ac:dyDescent="0.25">
      <c r="A73">
        <v>49</v>
      </c>
      <c r="B73" t="s">
        <v>91</v>
      </c>
      <c r="C73" t="s">
        <v>92</v>
      </c>
      <c r="D73">
        <v>15</v>
      </c>
      <c r="E73">
        <v>296.54000000000002</v>
      </c>
      <c r="F73">
        <v>4448.1000000000004</v>
      </c>
      <c r="G73">
        <v>400</v>
      </c>
      <c r="I73">
        <v>4244.01</v>
      </c>
      <c r="J73">
        <v>204.09000000000015</v>
      </c>
      <c r="K73">
        <v>0.1792</v>
      </c>
      <c r="L73">
        <v>36.572928000000033</v>
      </c>
      <c r="M73">
        <v>388.05</v>
      </c>
      <c r="N73">
        <v>424.62292800000006</v>
      </c>
      <c r="T73">
        <v>4423.4770720000006</v>
      </c>
      <c r="U73">
        <v>4023.4770720000006</v>
      </c>
    </row>
    <row r="74" spans="1:21" x14ac:dyDescent="0.25">
      <c r="A74">
        <v>251</v>
      </c>
      <c r="B74" t="s">
        <v>93</v>
      </c>
      <c r="C74" t="s">
        <v>94</v>
      </c>
      <c r="D74">
        <v>15</v>
      </c>
      <c r="E74">
        <v>296.54000000000002</v>
      </c>
      <c r="F74">
        <v>4448.1000000000004</v>
      </c>
      <c r="G74">
        <v>400</v>
      </c>
      <c r="I74">
        <v>4244.01</v>
      </c>
      <c r="J74">
        <v>204.09000000000015</v>
      </c>
      <c r="K74">
        <v>0.1792</v>
      </c>
      <c r="L74">
        <v>36.572928000000033</v>
      </c>
      <c r="M74">
        <v>388.05</v>
      </c>
      <c r="N74">
        <v>424.62292800000006</v>
      </c>
      <c r="T74">
        <v>4423.4770720000006</v>
      </c>
      <c r="U74">
        <v>4023.4770720000006</v>
      </c>
    </row>
    <row r="75" spans="1:21" x14ac:dyDescent="0.25">
      <c r="A75">
        <v>50</v>
      </c>
      <c r="B75" t="s">
        <v>95</v>
      </c>
      <c r="C75" t="s">
        <v>96</v>
      </c>
      <c r="D75">
        <v>15</v>
      </c>
      <c r="E75">
        <v>250.29</v>
      </c>
      <c r="F75">
        <v>3754.35</v>
      </c>
      <c r="G75">
        <v>400</v>
      </c>
      <c r="I75">
        <v>3651.01</v>
      </c>
      <c r="J75">
        <v>103.33999999999969</v>
      </c>
      <c r="K75">
        <v>0.16</v>
      </c>
      <c r="L75">
        <v>16.534399999999952</v>
      </c>
      <c r="M75">
        <v>293.25</v>
      </c>
      <c r="N75">
        <v>309.78439999999995</v>
      </c>
      <c r="T75">
        <v>3844.5656000000004</v>
      </c>
      <c r="U75">
        <v>3444.5656000000004</v>
      </c>
    </row>
    <row r="76" spans="1:21" x14ac:dyDescent="0.25">
      <c r="F76">
        <v>12650.550000000001</v>
      </c>
      <c r="G76">
        <v>1200</v>
      </c>
      <c r="H76">
        <v>0</v>
      </c>
      <c r="I76">
        <v>12139.03</v>
      </c>
      <c r="J76">
        <v>511.52</v>
      </c>
      <c r="K76">
        <v>0.51839999999999997</v>
      </c>
      <c r="L76">
        <v>89.680256000000014</v>
      </c>
      <c r="M76">
        <v>1069.3499999999999</v>
      </c>
      <c r="N76">
        <v>1159.030256</v>
      </c>
      <c r="O76">
        <v>0</v>
      </c>
      <c r="P76">
        <v>0</v>
      </c>
      <c r="Q76">
        <v>0</v>
      </c>
      <c r="R76">
        <v>0</v>
      </c>
      <c r="S76">
        <v>0</v>
      </c>
      <c r="T76">
        <v>12691.519744000001</v>
      </c>
      <c r="U76">
        <v>11491.519744000001</v>
      </c>
    </row>
    <row r="78" spans="1:21" s="38" customFormat="1" ht="18.75" x14ac:dyDescent="0.25">
      <c r="A78" s="35" t="s">
        <v>97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7"/>
    </row>
    <row r="79" spans="1:21" s="38" customFormat="1" ht="22.5" x14ac:dyDescent="0.25">
      <c r="A79" s="8" t="s">
        <v>5</v>
      </c>
      <c r="B79" s="8" t="s">
        <v>6</v>
      </c>
      <c r="C79" s="8" t="s">
        <v>7</v>
      </c>
      <c r="D79" s="8" t="s">
        <v>8</v>
      </c>
      <c r="E79" s="8" t="s">
        <v>9</v>
      </c>
      <c r="F79" s="8" t="s">
        <v>10</v>
      </c>
      <c r="G79" s="8" t="s">
        <v>11</v>
      </c>
      <c r="H79" s="8" t="s">
        <v>12</v>
      </c>
      <c r="I79" s="10" t="s">
        <v>13</v>
      </c>
      <c r="J79" s="10" t="s">
        <v>14</v>
      </c>
      <c r="K79" s="10" t="s">
        <v>15</v>
      </c>
      <c r="L79" s="10" t="s">
        <v>16</v>
      </c>
      <c r="M79" s="8" t="s">
        <v>17</v>
      </c>
      <c r="N79" s="8" t="s">
        <v>18</v>
      </c>
      <c r="O79" s="8" t="s">
        <v>19</v>
      </c>
      <c r="P79" s="8" t="s">
        <v>20</v>
      </c>
      <c r="Q79" s="8" t="s">
        <v>21</v>
      </c>
      <c r="R79" s="8" t="s">
        <v>22</v>
      </c>
      <c r="S79" s="8" t="s">
        <v>23</v>
      </c>
      <c r="T79" s="8" t="s">
        <v>24</v>
      </c>
      <c r="U79" s="8" t="s">
        <v>25</v>
      </c>
    </row>
    <row r="80" spans="1:21" x14ac:dyDescent="0.25">
      <c r="A80">
        <v>60</v>
      </c>
      <c r="B80" t="s">
        <v>98</v>
      </c>
      <c r="C80" t="s">
        <v>99</v>
      </c>
      <c r="D80">
        <v>15</v>
      </c>
      <c r="E80" s="54">
        <v>296.54000000000002</v>
      </c>
      <c r="F80" s="54">
        <v>4448.1000000000004</v>
      </c>
      <c r="G80" s="54">
        <v>400</v>
      </c>
      <c r="H80" s="54"/>
      <c r="I80" s="54">
        <v>4244.01</v>
      </c>
      <c r="J80" s="54">
        <v>204.09000000000015</v>
      </c>
      <c r="K80" s="55">
        <v>0.1792</v>
      </c>
      <c r="L80" s="54">
        <v>36.572928000000033</v>
      </c>
      <c r="M80" s="54">
        <v>388.05</v>
      </c>
      <c r="N80" s="54">
        <v>424.62292800000006</v>
      </c>
      <c r="O80" s="54">
        <v>0</v>
      </c>
      <c r="P80" s="54"/>
      <c r="Q80" s="54"/>
      <c r="R80" s="54"/>
      <c r="S80" s="54"/>
      <c r="T80" s="54">
        <v>4423.4770720000006</v>
      </c>
      <c r="U80" s="54">
        <v>4023.4770720000006</v>
      </c>
    </row>
    <row r="81" spans="1:21" x14ac:dyDescent="0.25">
      <c r="A81">
        <v>51</v>
      </c>
      <c r="B81" t="s">
        <v>100</v>
      </c>
      <c r="C81" t="s">
        <v>37</v>
      </c>
      <c r="D81">
        <v>15</v>
      </c>
      <c r="E81">
        <v>250.29</v>
      </c>
      <c r="F81" s="54">
        <v>3754.35</v>
      </c>
      <c r="G81" s="54">
        <v>400</v>
      </c>
      <c r="I81" s="54">
        <v>3651.01</v>
      </c>
      <c r="J81" s="54">
        <v>103.33999999999969</v>
      </c>
      <c r="K81" s="55">
        <v>0.16</v>
      </c>
      <c r="L81" s="54">
        <v>16.534399999999952</v>
      </c>
      <c r="M81" s="54">
        <v>293.25</v>
      </c>
      <c r="N81" s="54">
        <v>309.78439999999995</v>
      </c>
      <c r="O81" s="54"/>
      <c r="P81" s="54"/>
      <c r="Q81" s="54"/>
      <c r="R81" s="54"/>
      <c r="S81" s="54"/>
      <c r="T81" s="54">
        <v>3074.5656000000004</v>
      </c>
      <c r="U81" s="54">
        <v>2674.5656000000004</v>
      </c>
    </row>
    <row r="82" spans="1:21" x14ac:dyDescent="0.25">
      <c r="A82">
        <v>269</v>
      </c>
      <c r="B82" t="s">
        <v>101</v>
      </c>
      <c r="C82" t="s">
        <v>102</v>
      </c>
      <c r="D82">
        <v>15</v>
      </c>
      <c r="E82">
        <v>250.29</v>
      </c>
      <c r="F82" s="54">
        <v>3754.35</v>
      </c>
      <c r="G82" s="54">
        <v>400</v>
      </c>
      <c r="H82" s="54"/>
      <c r="I82" s="54">
        <v>3651.01</v>
      </c>
      <c r="J82" s="54">
        <v>103.33999999999969</v>
      </c>
      <c r="K82" s="55">
        <v>0.16</v>
      </c>
      <c r="L82" s="54">
        <v>16.534399999999952</v>
      </c>
      <c r="M82" s="54">
        <v>293.25</v>
      </c>
      <c r="N82" s="54">
        <v>309.78439999999995</v>
      </c>
      <c r="O82" s="54"/>
      <c r="P82" s="54"/>
      <c r="Q82" s="54"/>
      <c r="R82" s="54"/>
      <c r="S82" s="54"/>
      <c r="T82" s="54">
        <v>2794.5656000000004</v>
      </c>
      <c r="U82" s="54">
        <v>2394.5656000000004</v>
      </c>
    </row>
    <row r="83" spans="1:21" x14ac:dyDescent="0.25">
      <c r="A83">
        <v>52</v>
      </c>
      <c r="B83" t="s">
        <v>103</v>
      </c>
      <c r="C83" t="s">
        <v>102</v>
      </c>
      <c r="D83">
        <v>15</v>
      </c>
      <c r="E83">
        <v>250.29</v>
      </c>
      <c r="F83" s="54">
        <v>3754.35</v>
      </c>
      <c r="G83" s="54">
        <v>400</v>
      </c>
      <c r="H83" s="54"/>
      <c r="I83" s="54">
        <v>3651.01</v>
      </c>
      <c r="J83" s="54">
        <v>103.33999999999969</v>
      </c>
      <c r="K83" s="55">
        <v>0.16</v>
      </c>
      <c r="L83" s="54">
        <v>16.534399999999952</v>
      </c>
      <c r="M83" s="54">
        <v>293.25</v>
      </c>
      <c r="N83" s="54">
        <v>309.78439999999995</v>
      </c>
      <c r="O83" s="54"/>
      <c r="P83" s="54"/>
      <c r="Q83" s="54"/>
      <c r="R83" s="54"/>
      <c r="S83" s="54"/>
      <c r="T83" s="54">
        <v>3844.5656000000004</v>
      </c>
      <c r="U83" s="54">
        <v>3444.5656000000004</v>
      </c>
    </row>
    <row r="84" spans="1:21" x14ac:dyDescent="0.25">
      <c r="A84">
        <v>134</v>
      </c>
      <c r="B84" t="s">
        <v>104</v>
      </c>
      <c r="C84" t="s">
        <v>102</v>
      </c>
      <c r="D84">
        <v>15</v>
      </c>
      <c r="E84" s="54">
        <v>250.29</v>
      </c>
      <c r="F84" s="54">
        <v>3754.35</v>
      </c>
      <c r="G84" s="54">
        <v>400</v>
      </c>
      <c r="H84" s="54"/>
      <c r="I84" s="54" t="e">
        <v>#N/A</v>
      </c>
      <c r="J84" s="54" t="e">
        <v>#N/A</v>
      </c>
      <c r="K84" s="55" t="e">
        <v>#N/A</v>
      </c>
      <c r="L84" s="54">
        <v>16.534399999999952</v>
      </c>
      <c r="M84" s="54">
        <v>293.25</v>
      </c>
      <c r="N84" s="54">
        <v>309.78439999999995</v>
      </c>
      <c r="O84" s="54"/>
      <c r="P84" s="56"/>
      <c r="Q84" s="56"/>
      <c r="R84" s="56"/>
      <c r="S84" s="56"/>
      <c r="T84" s="54">
        <v>3394.5656000000004</v>
      </c>
      <c r="U84" s="54">
        <v>2994.5656000000004</v>
      </c>
    </row>
    <row r="85" spans="1:21" x14ac:dyDescent="0.25">
      <c r="A85">
        <v>133</v>
      </c>
      <c r="B85" t="s">
        <v>105</v>
      </c>
      <c r="C85" t="s">
        <v>106</v>
      </c>
      <c r="D85">
        <v>14</v>
      </c>
      <c r="E85">
        <v>209.19</v>
      </c>
      <c r="F85" s="54">
        <v>2928.66</v>
      </c>
      <c r="G85" s="54">
        <v>400</v>
      </c>
      <c r="I85" s="54">
        <v>2077.5100000000002</v>
      </c>
      <c r="J85" s="54">
        <v>121.95</v>
      </c>
      <c r="K85" s="55">
        <v>0.10879999999999999</v>
      </c>
      <c r="L85" s="54">
        <v>92.605119999999971</v>
      </c>
      <c r="M85" s="54">
        <v>121.95</v>
      </c>
      <c r="N85" s="54">
        <v>214.55511999999999</v>
      </c>
      <c r="O85" s="54"/>
      <c r="P85" s="54"/>
      <c r="Q85" s="54"/>
      <c r="R85" s="54"/>
      <c r="S85" s="54"/>
      <c r="T85" s="54">
        <v>3239.2048799999998</v>
      </c>
      <c r="U85" s="54">
        <v>2839.2048799999998</v>
      </c>
    </row>
    <row r="86" spans="1:21" x14ac:dyDescent="0.25">
      <c r="F86" s="54">
        <v>22394.16</v>
      </c>
      <c r="G86" s="54">
        <v>2400</v>
      </c>
      <c r="H86" s="54">
        <v>0</v>
      </c>
      <c r="I86" s="54" t="e">
        <v>#N/A</v>
      </c>
      <c r="J86" s="54" t="e">
        <v>#N/A</v>
      </c>
      <c r="K86" s="54" t="e">
        <v>#N/A</v>
      </c>
      <c r="L86" s="54">
        <v>195.31564799999978</v>
      </c>
      <c r="M86" s="54">
        <v>1683</v>
      </c>
      <c r="N86" s="54">
        <v>1878.315648</v>
      </c>
      <c r="O86" s="54">
        <v>125.1</v>
      </c>
      <c r="P86" s="54">
        <v>1500</v>
      </c>
      <c r="Q86" s="54">
        <v>770</v>
      </c>
      <c r="R86" s="54">
        <v>0</v>
      </c>
      <c r="S86" s="54">
        <v>0</v>
      </c>
      <c r="T86" s="54">
        <v>20770.944352000002</v>
      </c>
      <c r="U86" s="54">
        <v>18370.944352000002</v>
      </c>
    </row>
    <row r="88" spans="1:21" s="38" customFormat="1" ht="18.75" x14ac:dyDescent="0.25">
      <c r="A88" s="49" t="s">
        <v>107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s="38" customFormat="1" ht="22.5" x14ac:dyDescent="0.25">
      <c r="A89" s="8" t="s">
        <v>5</v>
      </c>
      <c r="B89" s="8" t="s">
        <v>6</v>
      </c>
      <c r="C89" s="8" t="s">
        <v>7</v>
      </c>
      <c r="D89" s="8" t="s">
        <v>8</v>
      </c>
      <c r="E89" s="8" t="s">
        <v>9</v>
      </c>
      <c r="F89" s="8" t="s">
        <v>10</v>
      </c>
      <c r="G89" s="8" t="s">
        <v>11</v>
      </c>
      <c r="H89" s="8" t="s">
        <v>12</v>
      </c>
      <c r="I89" s="10" t="s">
        <v>13</v>
      </c>
      <c r="J89" s="10" t="s">
        <v>14</v>
      </c>
      <c r="K89" s="10" t="s">
        <v>15</v>
      </c>
      <c r="L89" s="10" t="s">
        <v>16</v>
      </c>
      <c r="M89" s="8" t="s">
        <v>17</v>
      </c>
      <c r="N89" s="8" t="s">
        <v>18</v>
      </c>
      <c r="O89" s="8" t="s">
        <v>19</v>
      </c>
      <c r="P89" s="8" t="s">
        <v>20</v>
      </c>
      <c r="Q89" s="8" t="s">
        <v>21</v>
      </c>
      <c r="R89" s="8" t="s">
        <v>22</v>
      </c>
      <c r="S89" s="8" t="s">
        <v>23</v>
      </c>
      <c r="T89" s="8" t="s">
        <v>24</v>
      </c>
      <c r="U89" s="8" t="s">
        <v>25</v>
      </c>
    </row>
    <row r="90" spans="1:21" x14ac:dyDescent="0.25">
      <c r="A90">
        <v>320</v>
      </c>
      <c r="B90" t="s">
        <v>108</v>
      </c>
      <c r="C90" t="s">
        <v>109</v>
      </c>
      <c r="D90">
        <v>15</v>
      </c>
      <c r="E90">
        <v>594.66999999999996</v>
      </c>
      <c r="F90">
        <v>8920.0499999999993</v>
      </c>
      <c r="I90">
        <v>5081</v>
      </c>
      <c r="J90">
        <v>3839.0499999999993</v>
      </c>
      <c r="K90">
        <v>0.21360000000000001</v>
      </c>
      <c r="L90">
        <v>820.01894399999969</v>
      </c>
      <c r="M90">
        <v>538.20000000000005</v>
      </c>
      <c r="N90">
        <v>1358.2189439999997</v>
      </c>
      <c r="T90">
        <v>7561.8310559999991</v>
      </c>
      <c r="U90">
        <v>7561.8310559999991</v>
      </c>
    </row>
    <row r="91" spans="1:21" x14ac:dyDescent="0.25">
      <c r="A91">
        <v>83</v>
      </c>
      <c r="B91" t="s">
        <v>110</v>
      </c>
      <c r="C91" t="s">
        <v>111</v>
      </c>
      <c r="D91">
        <v>15</v>
      </c>
      <c r="E91">
        <v>393.95</v>
      </c>
      <c r="F91">
        <v>5909.25</v>
      </c>
      <c r="G91">
        <v>400</v>
      </c>
      <c r="I91">
        <v>5081.01</v>
      </c>
      <c r="J91">
        <v>828.23999999999978</v>
      </c>
      <c r="K91">
        <v>0.21360000000000001</v>
      </c>
      <c r="L91">
        <v>176.91206399999996</v>
      </c>
      <c r="M91">
        <v>538.20000000000005</v>
      </c>
      <c r="N91">
        <v>715.11206400000003</v>
      </c>
      <c r="O91">
        <v>0</v>
      </c>
      <c r="T91">
        <v>5594.1379360000001</v>
      </c>
      <c r="U91">
        <v>5194.1379360000001</v>
      </c>
    </row>
    <row r="92" spans="1:21" x14ac:dyDescent="0.25">
      <c r="F92">
        <v>14829.3</v>
      </c>
      <c r="G92">
        <v>400</v>
      </c>
      <c r="H92">
        <v>0</v>
      </c>
      <c r="I92">
        <v>5081.01</v>
      </c>
      <c r="J92">
        <v>828.23999999999978</v>
      </c>
      <c r="K92">
        <v>0.21360000000000001</v>
      </c>
      <c r="L92">
        <v>176.91206399999996</v>
      </c>
      <c r="M92">
        <v>538.20000000000005</v>
      </c>
      <c r="N92">
        <v>2073.3310079999997</v>
      </c>
      <c r="O92">
        <v>0</v>
      </c>
      <c r="P92">
        <v>0</v>
      </c>
      <c r="Q92">
        <v>0</v>
      </c>
      <c r="R92">
        <v>0</v>
      </c>
      <c r="S92">
        <v>0</v>
      </c>
      <c r="T92">
        <v>13155.968991999998</v>
      </c>
      <c r="U92">
        <v>12755.968991999998</v>
      </c>
    </row>
    <row r="94" spans="1:21" s="38" customFormat="1" ht="18.75" x14ac:dyDescent="0.25">
      <c r="A94" s="49" t="s">
        <v>112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s="38" customFormat="1" ht="22.5" x14ac:dyDescent="0.25">
      <c r="A95" s="8" t="s">
        <v>5</v>
      </c>
      <c r="B95" s="8" t="s">
        <v>6</v>
      </c>
      <c r="C95" s="8" t="s">
        <v>7</v>
      </c>
      <c r="D95" s="8" t="s">
        <v>8</v>
      </c>
      <c r="E95" s="8" t="s">
        <v>9</v>
      </c>
      <c r="F95" s="8" t="s">
        <v>10</v>
      </c>
      <c r="G95" s="8" t="s">
        <v>11</v>
      </c>
      <c r="H95" s="8" t="s">
        <v>12</v>
      </c>
      <c r="I95" s="10" t="s">
        <v>13</v>
      </c>
      <c r="J95" s="10" t="s">
        <v>14</v>
      </c>
      <c r="K95" s="10" t="s">
        <v>15</v>
      </c>
      <c r="L95" s="10" t="s">
        <v>16</v>
      </c>
      <c r="M95" s="8" t="s">
        <v>17</v>
      </c>
      <c r="N95" s="8" t="s">
        <v>18</v>
      </c>
      <c r="O95" s="8" t="s">
        <v>19</v>
      </c>
      <c r="P95" s="8" t="s">
        <v>20</v>
      </c>
      <c r="Q95" s="8" t="s">
        <v>21</v>
      </c>
      <c r="R95" s="8" t="s">
        <v>22</v>
      </c>
      <c r="S95" s="8" t="s">
        <v>23</v>
      </c>
      <c r="T95" s="8" t="s">
        <v>24</v>
      </c>
      <c r="U95" s="8" t="s">
        <v>25</v>
      </c>
    </row>
    <row r="96" spans="1:21" x14ac:dyDescent="0.25">
      <c r="A96">
        <v>173</v>
      </c>
      <c r="B96" t="s">
        <v>113</v>
      </c>
      <c r="C96" t="s">
        <v>114</v>
      </c>
      <c r="D96">
        <v>15</v>
      </c>
      <c r="E96">
        <v>594.66999999999996</v>
      </c>
      <c r="F96">
        <v>8920.0499999999993</v>
      </c>
      <c r="I96">
        <v>5081.01</v>
      </c>
      <c r="J96">
        <v>3839.0399999999991</v>
      </c>
      <c r="K96">
        <v>0.21360000000000001</v>
      </c>
      <c r="L96">
        <v>820.01894399999969</v>
      </c>
      <c r="M96">
        <v>538.20000000000005</v>
      </c>
      <c r="N96">
        <v>1358.2189439999997</v>
      </c>
      <c r="O96">
        <v>0</v>
      </c>
      <c r="T96">
        <v>7561.8310559999991</v>
      </c>
      <c r="U96">
        <v>7561.8310559999991</v>
      </c>
    </row>
    <row r="97" spans="1:21" x14ac:dyDescent="0.25">
      <c r="A97">
        <v>62</v>
      </c>
      <c r="B97" t="s">
        <v>115</v>
      </c>
      <c r="C97" t="s">
        <v>116</v>
      </c>
      <c r="D97">
        <v>15</v>
      </c>
      <c r="E97">
        <v>250.29</v>
      </c>
      <c r="F97">
        <v>3754.35</v>
      </c>
      <c r="G97">
        <v>400</v>
      </c>
      <c r="I97">
        <v>3651.01</v>
      </c>
      <c r="J97">
        <v>103.33999999999969</v>
      </c>
      <c r="K97">
        <v>0.16</v>
      </c>
      <c r="L97">
        <v>16.534399999999952</v>
      </c>
      <c r="M97">
        <v>293.25</v>
      </c>
      <c r="N97">
        <v>309.78439999999995</v>
      </c>
      <c r="T97">
        <v>3844.5656000000004</v>
      </c>
      <c r="U97">
        <v>3444.5656000000004</v>
      </c>
    </row>
    <row r="98" spans="1:21" x14ac:dyDescent="0.25">
      <c r="A98">
        <v>64</v>
      </c>
      <c r="B98" t="s">
        <v>117</v>
      </c>
      <c r="C98" t="s">
        <v>118</v>
      </c>
      <c r="D98">
        <v>15</v>
      </c>
      <c r="E98">
        <v>188.27</v>
      </c>
    </row>
    <row r="99" spans="1:21" x14ac:dyDescent="0.25">
      <c r="A99">
        <v>153</v>
      </c>
      <c r="B99" t="s">
        <v>119</v>
      </c>
      <c r="C99" t="s">
        <v>37</v>
      </c>
      <c r="D99">
        <v>15</v>
      </c>
      <c r="E99">
        <v>250.29</v>
      </c>
      <c r="F99">
        <v>3754.35</v>
      </c>
      <c r="G99">
        <v>400</v>
      </c>
      <c r="I99">
        <v>3651.01</v>
      </c>
      <c r="J99">
        <v>103.33999999999969</v>
      </c>
      <c r="K99">
        <v>0.16</v>
      </c>
      <c r="L99">
        <v>16.534399999999952</v>
      </c>
      <c r="M99">
        <v>293.25</v>
      </c>
      <c r="N99">
        <v>309.78439999999995</v>
      </c>
      <c r="T99">
        <v>3844.5656000000004</v>
      </c>
      <c r="U99">
        <v>3444.5656000000004</v>
      </c>
    </row>
    <row r="100" spans="1:21" x14ac:dyDescent="0.25">
      <c r="F100">
        <v>16428.75</v>
      </c>
      <c r="G100">
        <v>800</v>
      </c>
      <c r="H100">
        <v>0</v>
      </c>
      <c r="I100">
        <v>12383.03</v>
      </c>
      <c r="J100">
        <v>4045.7199999999984</v>
      </c>
      <c r="K100">
        <v>0.53360000000000007</v>
      </c>
      <c r="L100">
        <v>853.0877439999997</v>
      </c>
      <c r="M100">
        <v>1124.7</v>
      </c>
      <c r="N100">
        <v>1977.7877439999997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15250.962255999999</v>
      </c>
      <c r="U100">
        <v>14450.962255999999</v>
      </c>
    </row>
    <row r="102" spans="1:21" s="38" customFormat="1" ht="18.75" x14ac:dyDescent="0.25">
      <c r="A102" s="49" t="s">
        <v>120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s="38" customFormat="1" ht="22.5" x14ac:dyDescent="0.25">
      <c r="A103" s="8" t="s">
        <v>5</v>
      </c>
      <c r="B103" s="8" t="s">
        <v>6</v>
      </c>
      <c r="C103" s="8" t="s">
        <v>7</v>
      </c>
      <c r="D103" s="8" t="s">
        <v>8</v>
      </c>
      <c r="E103" s="8" t="s">
        <v>9</v>
      </c>
      <c r="F103" s="8" t="s">
        <v>10</v>
      </c>
      <c r="G103" s="8" t="s">
        <v>11</v>
      </c>
      <c r="H103" s="8" t="s">
        <v>12</v>
      </c>
      <c r="I103" s="10" t="s">
        <v>13</v>
      </c>
      <c r="J103" s="10" t="s">
        <v>14</v>
      </c>
      <c r="K103" s="10" t="s">
        <v>15</v>
      </c>
      <c r="L103" s="10" t="s">
        <v>16</v>
      </c>
      <c r="M103" s="8" t="s">
        <v>17</v>
      </c>
      <c r="N103" s="8" t="s">
        <v>18</v>
      </c>
      <c r="O103" s="8" t="s">
        <v>19</v>
      </c>
      <c r="P103" s="8" t="s">
        <v>20</v>
      </c>
      <c r="Q103" s="8" t="s">
        <v>21</v>
      </c>
      <c r="R103" s="8" t="s">
        <v>22</v>
      </c>
      <c r="S103" s="8" t="s">
        <v>23</v>
      </c>
      <c r="T103" s="8" t="s">
        <v>24</v>
      </c>
      <c r="U103" s="8" t="s">
        <v>25</v>
      </c>
    </row>
    <row r="104" spans="1:21" x14ac:dyDescent="0.25">
      <c r="A104">
        <v>10</v>
      </c>
      <c r="B104" t="s">
        <v>121</v>
      </c>
      <c r="C104" t="s">
        <v>122</v>
      </c>
      <c r="D104">
        <v>15</v>
      </c>
      <c r="E104">
        <v>296.54000000000002</v>
      </c>
      <c r="F104">
        <v>4448.1000000000004</v>
      </c>
      <c r="G104">
        <v>400</v>
      </c>
      <c r="I104">
        <v>4244.01</v>
      </c>
      <c r="J104">
        <v>204.09000000000015</v>
      </c>
      <c r="K104">
        <v>0.1792</v>
      </c>
      <c r="L104">
        <v>36.572928000000033</v>
      </c>
      <c r="M104">
        <v>388.05</v>
      </c>
      <c r="N104">
        <v>424.62292800000006</v>
      </c>
      <c r="O104">
        <v>0</v>
      </c>
      <c r="T104">
        <v>3923.4770720000006</v>
      </c>
      <c r="U104">
        <v>3523.4770720000006</v>
      </c>
    </row>
    <row r="105" spans="1:21" x14ac:dyDescent="0.25">
      <c r="A105">
        <v>245</v>
      </c>
      <c r="B105" t="s">
        <v>123</v>
      </c>
      <c r="C105" t="s">
        <v>57</v>
      </c>
      <c r="D105">
        <v>15</v>
      </c>
      <c r="E105">
        <v>250.29</v>
      </c>
      <c r="F105">
        <v>3754.35</v>
      </c>
      <c r="G105">
        <v>400</v>
      </c>
      <c r="I105">
        <v>3651.01</v>
      </c>
      <c r="J105">
        <v>103.33999999999969</v>
      </c>
      <c r="K105">
        <v>0.16</v>
      </c>
      <c r="L105">
        <v>16.534399999999952</v>
      </c>
      <c r="M105">
        <v>293.25</v>
      </c>
      <c r="N105">
        <v>309.78439999999995</v>
      </c>
      <c r="T105">
        <v>3844.5656000000004</v>
      </c>
      <c r="U105">
        <v>3444.5656000000004</v>
      </c>
    </row>
    <row r="106" spans="1:21" x14ac:dyDescent="0.25">
      <c r="F106">
        <v>8202.4500000000007</v>
      </c>
      <c r="G106">
        <v>800</v>
      </c>
      <c r="H106">
        <v>0</v>
      </c>
      <c r="I106">
        <v>7895.02</v>
      </c>
      <c r="J106">
        <v>307.42999999999984</v>
      </c>
      <c r="K106">
        <v>0.3392</v>
      </c>
      <c r="L106">
        <v>53.107327999999981</v>
      </c>
      <c r="M106">
        <v>681.3</v>
      </c>
      <c r="N106">
        <v>734.40732800000001</v>
      </c>
      <c r="O106">
        <v>0</v>
      </c>
      <c r="P106">
        <v>0</v>
      </c>
      <c r="Q106">
        <v>0</v>
      </c>
      <c r="R106">
        <v>0</v>
      </c>
      <c r="S106">
        <v>500</v>
      </c>
      <c r="T106">
        <v>7768.0426720000014</v>
      </c>
      <c r="U106">
        <v>6968.0426720000014</v>
      </c>
    </row>
    <row r="108" spans="1:21" s="38" customFormat="1" ht="18.75" x14ac:dyDescent="0.25">
      <c r="A108" s="49" t="s">
        <v>124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s="38" customFormat="1" ht="22.5" x14ac:dyDescent="0.25">
      <c r="A109" s="8" t="s">
        <v>5</v>
      </c>
      <c r="B109" s="8" t="s">
        <v>6</v>
      </c>
      <c r="C109" s="8" t="s">
        <v>7</v>
      </c>
      <c r="D109" s="8" t="s">
        <v>8</v>
      </c>
      <c r="E109" s="8" t="s">
        <v>9</v>
      </c>
      <c r="F109" s="8" t="s">
        <v>10</v>
      </c>
      <c r="G109" s="8" t="s">
        <v>11</v>
      </c>
      <c r="H109" s="8" t="s">
        <v>12</v>
      </c>
      <c r="I109" s="10" t="s">
        <v>13</v>
      </c>
      <c r="J109" s="10" t="s">
        <v>14</v>
      </c>
      <c r="K109" s="10" t="s">
        <v>15</v>
      </c>
      <c r="L109" s="10" t="s">
        <v>16</v>
      </c>
      <c r="M109" s="8" t="s">
        <v>17</v>
      </c>
      <c r="N109" s="8" t="s">
        <v>18</v>
      </c>
      <c r="O109" s="8" t="s">
        <v>19</v>
      </c>
      <c r="P109" s="8" t="s">
        <v>20</v>
      </c>
      <c r="Q109" s="8" t="s">
        <v>21</v>
      </c>
      <c r="R109" s="8" t="s">
        <v>22</v>
      </c>
      <c r="S109" s="8" t="s">
        <v>23</v>
      </c>
      <c r="T109" s="8" t="s">
        <v>24</v>
      </c>
      <c r="U109" s="8" t="s">
        <v>25</v>
      </c>
    </row>
    <row r="110" spans="1:21" x14ac:dyDescent="0.25">
      <c r="A110">
        <v>75</v>
      </c>
      <c r="B110" t="s">
        <v>125</v>
      </c>
      <c r="C110" t="s">
        <v>126</v>
      </c>
      <c r="D110">
        <v>15</v>
      </c>
      <c r="E110">
        <v>393.95</v>
      </c>
      <c r="F110">
        <v>5909.25</v>
      </c>
      <c r="G110">
        <v>400</v>
      </c>
      <c r="I110">
        <v>5081.01</v>
      </c>
      <c r="J110">
        <v>828.23999999999978</v>
      </c>
      <c r="K110" t="s">
        <v>127</v>
      </c>
      <c r="L110">
        <v>176.91206399999993</v>
      </c>
      <c r="M110">
        <v>538.20000000000005</v>
      </c>
      <c r="N110">
        <v>715.11206399999992</v>
      </c>
      <c r="O110">
        <v>0</v>
      </c>
      <c r="T110">
        <v>5594.1379360000001</v>
      </c>
      <c r="U110">
        <v>5194.1379360000001</v>
      </c>
    </row>
    <row r="111" spans="1:21" x14ac:dyDescent="0.25">
      <c r="A111">
        <v>69</v>
      </c>
      <c r="B111" t="s">
        <v>128</v>
      </c>
      <c r="C111" t="s">
        <v>37</v>
      </c>
      <c r="D111">
        <v>15</v>
      </c>
      <c r="E111">
        <v>250.29</v>
      </c>
      <c r="F111">
        <v>3754.35</v>
      </c>
      <c r="G111">
        <v>400</v>
      </c>
      <c r="I111">
        <v>3651.01</v>
      </c>
      <c r="J111">
        <v>103.33999999999969</v>
      </c>
      <c r="K111">
        <v>0.16</v>
      </c>
      <c r="L111">
        <v>16.534399999999952</v>
      </c>
      <c r="M111">
        <v>293.25</v>
      </c>
      <c r="N111">
        <v>309.78439999999995</v>
      </c>
      <c r="O111">
        <v>0</v>
      </c>
      <c r="T111">
        <v>3844.5656000000004</v>
      </c>
      <c r="U111">
        <v>3444.5656000000004</v>
      </c>
    </row>
    <row r="112" spans="1:21" x14ac:dyDescent="0.25">
      <c r="A112">
        <v>58</v>
      </c>
      <c r="B112" t="s">
        <v>129</v>
      </c>
      <c r="C112" t="s">
        <v>37</v>
      </c>
      <c r="D112">
        <v>15</v>
      </c>
      <c r="E112">
        <v>250.29</v>
      </c>
      <c r="F112">
        <v>3754.35</v>
      </c>
      <c r="G112">
        <v>400</v>
      </c>
      <c r="I112">
        <v>3651.01</v>
      </c>
      <c r="J112">
        <v>103.33999999999969</v>
      </c>
      <c r="K112">
        <v>0.16</v>
      </c>
      <c r="L112">
        <v>16.534399999999952</v>
      </c>
      <c r="M112">
        <v>293.25</v>
      </c>
      <c r="N112">
        <v>309.78439999999995</v>
      </c>
      <c r="T112">
        <v>3844.5656000000004</v>
      </c>
      <c r="U112">
        <v>3444.5656000000004</v>
      </c>
    </row>
    <row r="113" spans="1:21" x14ac:dyDescent="0.25">
      <c r="F113">
        <v>13417.95</v>
      </c>
      <c r="G113">
        <v>1200</v>
      </c>
      <c r="H113">
        <v>0</v>
      </c>
      <c r="I113">
        <v>8732.02</v>
      </c>
      <c r="J113">
        <v>931.57999999999947</v>
      </c>
      <c r="K113">
        <v>0.16</v>
      </c>
      <c r="L113">
        <v>193.44646399999988</v>
      </c>
      <c r="M113">
        <v>1124.7</v>
      </c>
      <c r="N113">
        <v>1334.6808639999999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13283.269136000001</v>
      </c>
      <c r="U113">
        <v>12083.269136000001</v>
      </c>
    </row>
    <row r="115" spans="1:21" s="38" customFormat="1" ht="18.75" x14ac:dyDescent="0.25">
      <c r="A115" s="35" t="s">
        <v>130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7"/>
    </row>
    <row r="116" spans="1:21" s="38" customFormat="1" ht="22.5" x14ac:dyDescent="0.25">
      <c r="A116" s="8" t="s">
        <v>5</v>
      </c>
      <c r="B116" s="8" t="s">
        <v>6</v>
      </c>
      <c r="C116" s="8" t="s">
        <v>7</v>
      </c>
      <c r="D116" s="8" t="s">
        <v>8</v>
      </c>
      <c r="E116" s="8" t="s">
        <v>9</v>
      </c>
      <c r="F116" s="8" t="s">
        <v>10</v>
      </c>
      <c r="G116" s="8" t="s">
        <v>11</v>
      </c>
      <c r="H116" s="8" t="s">
        <v>12</v>
      </c>
      <c r="I116" s="10" t="s">
        <v>13</v>
      </c>
      <c r="J116" s="10" t="s">
        <v>14</v>
      </c>
      <c r="K116" s="10" t="s">
        <v>15</v>
      </c>
      <c r="L116" s="10" t="s">
        <v>16</v>
      </c>
      <c r="M116" s="8" t="s">
        <v>17</v>
      </c>
      <c r="N116" s="8" t="s">
        <v>18</v>
      </c>
      <c r="O116" s="8" t="s">
        <v>19</v>
      </c>
      <c r="P116" s="8" t="s">
        <v>20</v>
      </c>
      <c r="Q116" s="8" t="s">
        <v>21</v>
      </c>
      <c r="R116" s="8" t="s">
        <v>22</v>
      </c>
      <c r="S116" s="8" t="s">
        <v>23</v>
      </c>
      <c r="T116" s="8" t="s">
        <v>24</v>
      </c>
      <c r="U116" s="8" t="s">
        <v>25</v>
      </c>
    </row>
    <row r="117" spans="1:21" x14ac:dyDescent="0.25">
      <c r="A117">
        <v>243</v>
      </c>
      <c r="B117" t="s">
        <v>131</v>
      </c>
      <c r="C117" t="s">
        <v>132</v>
      </c>
      <c r="D117">
        <v>15</v>
      </c>
      <c r="E117">
        <v>594.66999999999996</v>
      </c>
      <c r="F117">
        <v>8920.0499999999993</v>
      </c>
      <c r="I117">
        <v>5081.01</v>
      </c>
      <c r="J117">
        <v>3839.0399999999991</v>
      </c>
      <c r="K117">
        <v>0.21360000000000001</v>
      </c>
      <c r="L117">
        <v>820.01894399999969</v>
      </c>
      <c r="M117">
        <v>538.20000000000005</v>
      </c>
      <c r="N117">
        <v>1358.2189439999997</v>
      </c>
      <c r="O117">
        <v>0</v>
      </c>
      <c r="T117">
        <v>7561.8310559999991</v>
      </c>
      <c r="U117">
        <v>7561.8310559999991</v>
      </c>
    </row>
    <row r="118" spans="1:21" x14ac:dyDescent="0.25">
      <c r="A118">
        <v>74</v>
      </c>
      <c r="B118" t="s">
        <v>133</v>
      </c>
      <c r="C118" t="s">
        <v>134</v>
      </c>
      <c r="D118">
        <v>15</v>
      </c>
      <c r="E118">
        <v>250.29</v>
      </c>
      <c r="F118">
        <v>3754.35</v>
      </c>
      <c r="G118">
        <v>400</v>
      </c>
      <c r="I118">
        <v>3651.01</v>
      </c>
      <c r="J118">
        <v>103.33999999999969</v>
      </c>
      <c r="K118">
        <v>0.16</v>
      </c>
      <c r="L118">
        <v>16.534399999999952</v>
      </c>
      <c r="M118">
        <v>293.25</v>
      </c>
      <c r="N118">
        <v>309.78439999999995</v>
      </c>
      <c r="O118">
        <v>0</v>
      </c>
      <c r="T118">
        <v>3844.5656000000004</v>
      </c>
      <c r="U118">
        <v>3444.5656000000004</v>
      </c>
    </row>
    <row r="119" spans="1:21" x14ac:dyDescent="0.25">
      <c r="A119">
        <v>512</v>
      </c>
      <c r="B119" t="s">
        <v>135</v>
      </c>
      <c r="C119" t="s">
        <v>136</v>
      </c>
      <c r="D119">
        <v>15</v>
      </c>
      <c r="E119">
        <v>296.54000000000002</v>
      </c>
      <c r="F119">
        <v>4448.1000000000004</v>
      </c>
      <c r="G119">
        <v>400</v>
      </c>
      <c r="I119">
        <v>4244.01</v>
      </c>
      <c r="J119">
        <v>204.09000000000015</v>
      </c>
      <c r="K119">
        <v>0.1792</v>
      </c>
      <c r="L119">
        <v>36.572928000000033</v>
      </c>
      <c r="M119">
        <v>388.05</v>
      </c>
      <c r="N119">
        <v>424.62292800000006</v>
      </c>
      <c r="O119">
        <v>0</v>
      </c>
      <c r="T119">
        <v>4423.4770720000006</v>
      </c>
      <c r="U119">
        <v>4023.4770720000006</v>
      </c>
    </row>
    <row r="120" spans="1:21" x14ac:dyDescent="0.25">
      <c r="A120">
        <v>59</v>
      </c>
      <c r="B120" t="s">
        <v>137</v>
      </c>
      <c r="C120" t="s">
        <v>138</v>
      </c>
      <c r="D120">
        <v>15</v>
      </c>
      <c r="E120">
        <v>296.54000000000002</v>
      </c>
      <c r="F120">
        <v>4448.1000000000004</v>
      </c>
      <c r="G120">
        <v>400</v>
      </c>
      <c r="I120">
        <v>4244.01</v>
      </c>
      <c r="J120">
        <v>204.09000000000015</v>
      </c>
      <c r="K120">
        <v>0.1792</v>
      </c>
      <c r="L120">
        <v>36.572928000000033</v>
      </c>
      <c r="M120">
        <v>388.05</v>
      </c>
      <c r="N120">
        <v>424.62292800000006</v>
      </c>
      <c r="O120">
        <v>0</v>
      </c>
      <c r="T120">
        <v>4423.4770720000006</v>
      </c>
      <c r="U120">
        <v>4023.4770720000006</v>
      </c>
    </row>
    <row r="121" spans="1:21" x14ac:dyDescent="0.25">
      <c r="A121">
        <v>219</v>
      </c>
      <c r="B121" t="s">
        <v>139</v>
      </c>
      <c r="C121" t="s">
        <v>140</v>
      </c>
      <c r="D121">
        <v>15</v>
      </c>
      <c r="E121">
        <v>250.29</v>
      </c>
      <c r="F121">
        <v>3754.35</v>
      </c>
      <c r="G121">
        <v>400</v>
      </c>
      <c r="I121">
        <v>3651.01</v>
      </c>
      <c r="J121">
        <v>103.33999999999969</v>
      </c>
      <c r="K121">
        <v>0.16</v>
      </c>
      <c r="L121">
        <v>16.534399999999952</v>
      </c>
      <c r="M121">
        <v>293.25</v>
      </c>
      <c r="N121">
        <v>309.78439999999995</v>
      </c>
      <c r="O121">
        <v>0</v>
      </c>
      <c r="T121">
        <v>3844.5656000000004</v>
      </c>
      <c r="U121">
        <v>3444.5656000000004</v>
      </c>
    </row>
    <row r="122" spans="1:21" x14ac:dyDescent="0.25">
      <c r="A122">
        <v>57</v>
      </c>
      <c r="B122" t="s">
        <v>141</v>
      </c>
      <c r="C122" t="s">
        <v>142</v>
      </c>
      <c r="D122">
        <v>15</v>
      </c>
      <c r="E122">
        <v>250.29</v>
      </c>
      <c r="F122">
        <v>3754.35</v>
      </c>
      <c r="G122">
        <v>400</v>
      </c>
      <c r="I122">
        <v>3651.01</v>
      </c>
      <c r="J122">
        <v>103.33999999999969</v>
      </c>
      <c r="K122">
        <v>0.16</v>
      </c>
      <c r="L122">
        <v>16.534399999999952</v>
      </c>
      <c r="M122">
        <v>293.25</v>
      </c>
      <c r="N122">
        <v>309.78439999999995</v>
      </c>
      <c r="O122">
        <v>0</v>
      </c>
      <c r="T122">
        <v>3844.5656000000004</v>
      </c>
      <c r="U122">
        <v>3444.5656000000004</v>
      </c>
    </row>
    <row r="123" spans="1:21" x14ac:dyDescent="0.25">
      <c r="A123">
        <v>84</v>
      </c>
      <c r="B123" t="s">
        <v>143</v>
      </c>
      <c r="C123" t="s">
        <v>144</v>
      </c>
      <c r="D123">
        <v>15</v>
      </c>
      <c r="E123">
        <v>250.29</v>
      </c>
      <c r="F123">
        <v>3754.35</v>
      </c>
      <c r="G123">
        <v>400</v>
      </c>
      <c r="I123">
        <v>3651.01</v>
      </c>
      <c r="J123">
        <v>103.33999999999969</v>
      </c>
      <c r="K123">
        <v>0.16</v>
      </c>
      <c r="L123">
        <v>16.534399999999952</v>
      </c>
      <c r="M123">
        <v>293.25</v>
      </c>
      <c r="N123">
        <v>309.78439999999995</v>
      </c>
      <c r="O123">
        <v>0</v>
      </c>
      <c r="T123">
        <v>3844.5656000000004</v>
      </c>
      <c r="U123">
        <v>3444.5656000000004</v>
      </c>
    </row>
    <row r="124" spans="1:21" x14ac:dyDescent="0.25">
      <c r="A124">
        <v>54</v>
      </c>
      <c r="B124" t="s">
        <v>145</v>
      </c>
      <c r="C124" t="s">
        <v>146</v>
      </c>
      <c r="D124">
        <v>15</v>
      </c>
      <c r="E124">
        <v>250.29</v>
      </c>
      <c r="F124">
        <v>3754.35</v>
      </c>
      <c r="G124">
        <v>400</v>
      </c>
      <c r="H124">
        <v>2002.32</v>
      </c>
      <c r="I124">
        <v>3651.01</v>
      </c>
      <c r="J124">
        <v>103.33999999999969</v>
      </c>
      <c r="K124">
        <v>0.16</v>
      </c>
      <c r="L124">
        <v>16.534399999999952</v>
      </c>
      <c r="M124">
        <v>293.25</v>
      </c>
      <c r="N124">
        <v>309.78439999999995</v>
      </c>
      <c r="O124">
        <v>0</v>
      </c>
      <c r="T124">
        <v>5846.8856000000005</v>
      </c>
      <c r="U124">
        <v>5446.8856000000005</v>
      </c>
    </row>
    <row r="125" spans="1:21" x14ac:dyDescent="0.25">
      <c r="A125">
        <v>217</v>
      </c>
      <c r="B125" t="s">
        <v>147</v>
      </c>
      <c r="C125" t="s">
        <v>148</v>
      </c>
      <c r="D125">
        <v>15</v>
      </c>
      <c r="E125">
        <v>296.54000000000002</v>
      </c>
      <c r="F125">
        <v>4448.1000000000004</v>
      </c>
      <c r="G125">
        <v>400</v>
      </c>
      <c r="H125">
        <v>2372.3200000000002</v>
      </c>
      <c r="I125">
        <v>4244.01</v>
      </c>
      <c r="J125">
        <v>204.09000000000015</v>
      </c>
      <c r="K125">
        <v>0.1792</v>
      </c>
      <c r="L125">
        <v>36.572928000000033</v>
      </c>
      <c r="M125">
        <v>388.05</v>
      </c>
      <c r="N125">
        <v>424.62292800000006</v>
      </c>
      <c r="O125">
        <v>0</v>
      </c>
      <c r="T125">
        <v>6795.7970720000003</v>
      </c>
      <c r="U125">
        <v>6395.7970720000003</v>
      </c>
    </row>
    <row r="126" spans="1:21" x14ac:dyDescent="0.25">
      <c r="A126">
        <v>44</v>
      </c>
      <c r="B126" t="s">
        <v>149</v>
      </c>
      <c r="C126" t="s">
        <v>150</v>
      </c>
      <c r="D126">
        <v>15</v>
      </c>
      <c r="E126">
        <v>203.32</v>
      </c>
      <c r="F126">
        <v>3049.7999999999997</v>
      </c>
      <c r="G126">
        <v>400</v>
      </c>
      <c r="I126">
        <v>2077.5100000000002</v>
      </c>
      <c r="J126">
        <v>972.28999999999951</v>
      </c>
      <c r="K126">
        <v>0.10879999999999999</v>
      </c>
      <c r="L126">
        <v>105.78515199999995</v>
      </c>
      <c r="M126">
        <v>121.95</v>
      </c>
      <c r="N126">
        <v>227.73515199999997</v>
      </c>
      <c r="T126">
        <v>3367.4148479999999</v>
      </c>
      <c r="U126">
        <v>2967.4148479999999</v>
      </c>
    </row>
    <row r="127" spans="1:21" x14ac:dyDescent="0.25">
      <c r="F127">
        <v>44085.899999999994</v>
      </c>
      <c r="G127">
        <v>3600</v>
      </c>
      <c r="H127">
        <v>4374.6400000000003</v>
      </c>
      <c r="I127">
        <v>38145.600000000013</v>
      </c>
      <c r="J127">
        <v>5940.2999999999993</v>
      </c>
      <c r="K127">
        <v>1.66</v>
      </c>
      <c r="L127">
        <v>1118.1948799999998</v>
      </c>
      <c r="M127">
        <v>3290.55</v>
      </c>
      <c r="N127">
        <v>4408.7448800000002</v>
      </c>
      <c r="O127">
        <v>145.35</v>
      </c>
      <c r="P127">
        <v>0</v>
      </c>
      <c r="Q127">
        <v>0</v>
      </c>
      <c r="R127">
        <v>0</v>
      </c>
      <c r="S127">
        <v>0</v>
      </c>
      <c r="T127">
        <v>47797.145120000008</v>
      </c>
      <c r="U127">
        <v>44197.145120000008</v>
      </c>
    </row>
    <row r="129" spans="1:21" s="38" customFormat="1" ht="18.75" x14ac:dyDescent="0.25">
      <c r="A129" s="49" t="s">
        <v>151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s="38" customFormat="1" ht="22.5" x14ac:dyDescent="0.25">
      <c r="A130" s="8" t="s">
        <v>5</v>
      </c>
      <c r="B130" s="8" t="s">
        <v>6</v>
      </c>
      <c r="C130" s="8" t="s">
        <v>7</v>
      </c>
      <c r="D130" s="8" t="s">
        <v>8</v>
      </c>
      <c r="E130" s="8" t="s">
        <v>9</v>
      </c>
      <c r="F130" s="8" t="s">
        <v>10</v>
      </c>
      <c r="G130" s="8" t="s">
        <v>11</v>
      </c>
      <c r="H130" s="8" t="s">
        <v>12</v>
      </c>
      <c r="I130" s="10" t="s">
        <v>13</v>
      </c>
      <c r="J130" s="10" t="s">
        <v>14</v>
      </c>
      <c r="K130" s="10" t="s">
        <v>15</v>
      </c>
      <c r="L130" s="10" t="s">
        <v>16</v>
      </c>
      <c r="M130" s="8" t="s">
        <v>17</v>
      </c>
      <c r="N130" s="8" t="s">
        <v>18</v>
      </c>
      <c r="O130" s="8" t="s">
        <v>19</v>
      </c>
      <c r="P130" s="8" t="s">
        <v>20</v>
      </c>
      <c r="Q130" s="8" t="s">
        <v>21</v>
      </c>
      <c r="R130" s="8" t="s">
        <v>22</v>
      </c>
      <c r="S130" s="8" t="s">
        <v>23</v>
      </c>
      <c r="T130" s="8" t="s">
        <v>24</v>
      </c>
      <c r="U130" s="8" t="s">
        <v>25</v>
      </c>
    </row>
    <row r="131" spans="1:21" x14ac:dyDescent="0.25">
      <c r="A131">
        <v>11</v>
      </c>
      <c r="B131" t="s">
        <v>152</v>
      </c>
      <c r="C131" t="s">
        <v>153</v>
      </c>
      <c r="D131">
        <v>15</v>
      </c>
      <c r="E131">
        <v>594.66999999999996</v>
      </c>
      <c r="F131">
        <v>8920.0499999999993</v>
      </c>
      <c r="I131">
        <v>5081.01</v>
      </c>
      <c r="J131">
        <v>3839.0399999999991</v>
      </c>
      <c r="K131">
        <v>0.21360000000000001</v>
      </c>
      <c r="L131">
        <v>820.01894399999969</v>
      </c>
      <c r="M131">
        <v>538.20000000000005</v>
      </c>
      <c r="N131">
        <v>1358.2189439999997</v>
      </c>
      <c r="T131">
        <v>7561.8310559999991</v>
      </c>
      <c r="U131">
        <v>7561.8310559999991</v>
      </c>
    </row>
    <row r="132" spans="1:21" x14ac:dyDescent="0.25">
      <c r="A132">
        <v>27</v>
      </c>
      <c r="B132" t="s">
        <v>154</v>
      </c>
      <c r="C132" t="s">
        <v>37</v>
      </c>
      <c r="D132">
        <v>15</v>
      </c>
      <c r="E132">
        <v>250.29</v>
      </c>
      <c r="F132">
        <v>3754.35</v>
      </c>
      <c r="G132">
        <v>400</v>
      </c>
      <c r="I132">
        <v>3651.01</v>
      </c>
      <c r="J132">
        <v>103.33999999999969</v>
      </c>
      <c r="K132">
        <v>0.16</v>
      </c>
      <c r="L132">
        <v>16.714399999999952</v>
      </c>
      <c r="M132">
        <v>293.25</v>
      </c>
      <c r="N132">
        <v>309.96439999999996</v>
      </c>
      <c r="T132">
        <v>3844.3856000000005</v>
      </c>
      <c r="U132">
        <v>3444.3856000000005</v>
      </c>
    </row>
    <row r="133" spans="1:21" x14ac:dyDescent="0.25">
      <c r="A133">
        <v>66</v>
      </c>
      <c r="B133" t="s">
        <v>155</v>
      </c>
      <c r="C133" t="s">
        <v>156</v>
      </c>
      <c r="D133">
        <v>15</v>
      </c>
      <c r="E133">
        <v>157.46</v>
      </c>
      <c r="F133">
        <v>2361.9</v>
      </c>
      <c r="G133">
        <v>400</v>
      </c>
      <c r="I133">
        <v>2077.5100000000002</v>
      </c>
      <c r="J133">
        <v>284.38999999999987</v>
      </c>
      <c r="K133">
        <v>0.10879999999999999</v>
      </c>
      <c r="L133">
        <v>30.941631999999988</v>
      </c>
      <c r="M133">
        <v>121.95</v>
      </c>
      <c r="N133">
        <v>152.89163199999999</v>
      </c>
      <c r="T133">
        <v>2769.3583680000002</v>
      </c>
      <c r="U133">
        <v>2369.3583680000002</v>
      </c>
    </row>
    <row r="134" spans="1:21" x14ac:dyDescent="0.25">
      <c r="A134">
        <v>297</v>
      </c>
      <c r="B134" t="s">
        <v>157</v>
      </c>
      <c r="C134" t="s">
        <v>156</v>
      </c>
      <c r="D134">
        <v>15</v>
      </c>
      <c r="E134">
        <v>157.46</v>
      </c>
      <c r="F134">
        <v>2361.9</v>
      </c>
      <c r="G134">
        <v>400</v>
      </c>
      <c r="I134">
        <v>2077.5100000000002</v>
      </c>
      <c r="J134">
        <v>284.38999999999987</v>
      </c>
      <c r="K134">
        <v>0.10879999999999999</v>
      </c>
      <c r="L134">
        <v>30.941631999999988</v>
      </c>
      <c r="M134">
        <v>121.95</v>
      </c>
      <c r="N134">
        <v>152.89163199999999</v>
      </c>
      <c r="T134">
        <v>2769.3583680000002</v>
      </c>
      <c r="U134">
        <v>2369.3583680000002</v>
      </c>
    </row>
    <row r="135" spans="1:21" x14ac:dyDescent="0.25">
      <c r="A135">
        <v>41</v>
      </c>
      <c r="B135" t="s">
        <v>158</v>
      </c>
      <c r="C135" t="s">
        <v>156</v>
      </c>
      <c r="D135">
        <v>15</v>
      </c>
      <c r="E135">
        <v>157.46</v>
      </c>
      <c r="F135">
        <v>2361.9</v>
      </c>
      <c r="G135">
        <v>400</v>
      </c>
      <c r="H135">
        <v>629.84</v>
      </c>
      <c r="I135">
        <v>2077.5100000000002</v>
      </c>
      <c r="J135">
        <v>284.38999999999987</v>
      </c>
      <c r="K135">
        <v>0.10879999999999999</v>
      </c>
      <c r="L135">
        <v>30.941631999999988</v>
      </c>
      <c r="M135">
        <v>121.95</v>
      </c>
      <c r="N135">
        <v>152.89163199999999</v>
      </c>
      <c r="T135">
        <v>3399.1983680000003</v>
      </c>
      <c r="U135">
        <v>2999.1983680000003</v>
      </c>
    </row>
    <row r="136" spans="1:21" x14ac:dyDescent="0.25">
      <c r="A136">
        <v>68</v>
      </c>
      <c r="B136" t="s">
        <v>159</v>
      </c>
      <c r="C136" t="s">
        <v>156</v>
      </c>
      <c r="D136">
        <v>15</v>
      </c>
      <c r="E136">
        <v>157.46</v>
      </c>
      <c r="F136">
        <v>2361.9</v>
      </c>
      <c r="G136">
        <v>400</v>
      </c>
      <c r="I136">
        <v>2077.5100000000002</v>
      </c>
      <c r="J136">
        <v>284.38999999999987</v>
      </c>
      <c r="K136">
        <v>0.10879999999999999</v>
      </c>
      <c r="L136">
        <v>30.941631999999988</v>
      </c>
      <c r="M136">
        <v>121.95</v>
      </c>
      <c r="N136">
        <v>152.89163199999999</v>
      </c>
      <c r="T136">
        <v>2769.3583680000002</v>
      </c>
      <c r="U136">
        <v>2369.3583680000002</v>
      </c>
    </row>
    <row r="137" spans="1:21" x14ac:dyDescent="0.25">
      <c r="F137">
        <v>22122.000000000004</v>
      </c>
      <c r="G137">
        <v>2000</v>
      </c>
      <c r="H137">
        <v>629.84</v>
      </c>
      <c r="I137">
        <v>17042.060000000001</v>
      </c>
      <c r="J137">
        <v>5079.9399999999969</v>
      </c>
      <c r="K137">
        <v>0.80880000000000007</v>
      </c>
      <c r="L137">
        <v>960.49987199999975</v>
      </c>
      <c r="M137">
        <v>1319.2500000000002</v>
      </c>
      <c r="N137">
        <v>2279.7498719999994</v>
      </c>
      <c r="O137">
        <v>641.4</v>
      </c>
      <c r="P137">
        <v>0</v>
      </c>
      <c r="Q137">
        <v>0</v>
      </c>
      <c r="R137">
        <v>0</v>
      </c>
      <c r="S137">
        <v>0</v>
      </c>
      <c r="T137">
        <v>23113.490128000005</v>
      </c>
      <c r="U137">
        <v>21113.490128000005</v>
      </c>
    </row>
    <row r="139" spans="1:21" s="38" customFormat="1" ht="18.75" x14ac:dyDescent="0.25">
      <c r="A139" s="49" t="s">
        <v>160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s="38" customFormat="1" ht="22.5" x14ac:dyDescent="0.25">
      <c r="A140" s="8" t="s">
        <v>5</v>
      </c>
      <c r="B140" s="8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10" t="s">
        <v>13</v>
      </c>
      <c r="J140" s="10" t="s">
        <v>14</v>
      </c>
      <c r="K140" s="10" t="s">
        <v>15</v>
      </c>
      <c r="L140" s="10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</row>
    <row r="141" spans="1:21" x14ac:dyDescent="0.25">
      <c r="A141">
        <v>228</v>
      </c>
      <c r="B141" t="s">
        <v>161</v>
      </c>
      <c r="C141" t="s">
        <v>162</v>
      </c>
      <c r="D141">
        <v>15</v>
      </c>
      <c r="E141">
        <v>594.66999999999996</v>
      </c>
      <c r="F141">
        <v>8920.0499999999993</v>
      </c>
      <c r="I141">
        <v>5081.01</v>
      </c>
      <c r="J141">
        <v>3839.0399999999991</v>
      </c>
      <c r="K141">
        <v>0.21360000000000001</v>
      </c>
      <c r="L141">
        <v>820.01894399999969</v>
      </c>
      <c r="M141">
        <v>538.20000000000005</v>
      </c>
      <c r="N141">
        <v>1358.2189439999997</v>
      </c>
      <c r="O141">
        <v>0</v>
      </c>
      <c r="T141">
        <v>7561.8310559999991</v>
      </c>
      <c r="U141">
        <v>7561.8310559999991</v>
      </c>
    </row>
    <row r="142" spans="1:21" x14ac:dyDescent="0.25">
      <c r="A142">
        <v>15</v>
      </c>
      <c r="B142" t="s">
        <v>163</v>
      </c>
      <c r="C142" t="s">
        <v>37</v>
      </c>
      <c r="D142">
        <v>15</v>
      </c>
      <c r="E142">
        <v>250.29</v>
      </c>
      <c r="O142">
        <v>0</v>
      </c>
      <c r="T142">
        <v>0</v>
      </c>
      <c r="U142">
        <v>0</v>
      </c>
    </row>
    <row r="143" spans="1:21" x14ac:dyDescent="0.25">
      <c r="A143">
        <v>21</v>
      </c>
      <c r="B143" t="s">
        <v>164</v>
      </c>
      <c r="C143" t="s">
        <v>165</v>
      </c>
      <c r="D143">
        <v>15</v>
      </c>
      <c r="E143">
        <v>250.29</v>
      </c>
      <c r="F143">
        <v>3754.35</v>
      </c>
      <c r="G143">
        <v>400</v>
      </c>
      <c r="I143">
        <v>3651.01</v>
      </c>
      <c r="J143">
        <v>103.33999999999969</v>
      </c>
      <c r="K143">
        <v>0.16</v>
      </c>
      <c r="L143">
        <v>16.534399999999952</v>
      </c>
      <c r="M143">
        <v>293.25</v>
      </c>
      <c r="N143">
        <v>309.78439999999995</v>
      </c>
      <c r="O143">
        <v>0</v>
      </c>
      <c r="T143">
        <v>3844.5656000000004</v>
      </c>
      <c r="U143">
        <v>3444.5656000000004</v>
      </c>
    </row>
    <row r="144" spans="1:21" x14ac:dyDescent="0.25">
      <c r="B144" t="s">
        <v>84</v>
      </c>
      <c r="C144" t="s">
        <v>166</v>
      </c>
      <c r="D144">
        <v>15</v>
      </c>
      <c r="E144">
        <v>296.54000000000002</v>
      </c>
      <c r="T144">
        <v>0</v>
      </c>
      <c r="U144">
        <v>0</v>
      </c>
    </row>
    <row r="145" spans="1:21" x14ac:dyDescent="0.25">
      <c r="A145">
        <v>227</v>
      </c>
      <c r="B145" t="s">
        <v>163</v>
      </c>
      <c r="C145" t="s">
        <v>102</v>
      </c>
      <c r="D145">
        <v>15</v>
      </c>
      <c r="E145">
        <v>250.29</v>
      </c>
      <c r="I145" t="e">
        <v>#N/A</v>
      </c>
      <c r="J145" t="e">
        <v>#N/A</v>
      </c>
      <c r="K145" t="e">
        <v>#N/A</v>
      </c>
      <c r="L145">
        <v>-584.16160000000002</v>
      </c>
      <c r="M145">
        <v>293.25</v>
      </c>
      <c r="T145">
        <v>0</v>
      </c>
      <c r="U145">
        <v>0</v>
      </c>
    </row>
    <row r="146" spans="1:21" x14ac:dyDescent="0.25">
      <c r="A146">
        <v>47</v>
      </c>
      <c r="B146" t="s">
        <v>167</v>
      </c>
      <c r="C146" t="s">
        <v>102</v>
      </c>
      <c r="D146">
        <v>15</v>
      </c>
      <c r="E146">
        <v>250.29</v>
      </c>
      <c r="I146" t="e">
        <v>#N/A</v>
      </c>
      <c r="J146" t="e">
        <v>#N/A</v>
      </c>
      <c r="K146" t="e">
        <v>#N/A</v>
      </c>
      <c r="L146">
        <v>-584.16160000000002</v>
      </c>
      <c r="M146">
        <v>293.25</v>
      </c>
      <c r="T146">
        <v>0</v>
      </c>
      <c r="U146">
        <v>0</v>
      </c>
    </row>
    <row r="147" spans="1:21" x14ac:dyDescent="0.25">
      <c r="A147">
        <v>308</v>
      </c>
      <c r="B147" t="s">
        <v>168</v>
      </c>
      <c r="C147" t="s">
        <v>102</v>
      </c>
      <c r="D147">
        <v>15</v>
      </c>
      <c r="E147">
        <v>250.29</v>
      </c>
      <c r="F147">
        <v>3754.35</v>
      </c>
      <c r="G147">
        <v>400</v>
      </c>
      <c r="I147" t="e">
        <v>#N/A</v>
      </c>
      <c r="J147" t="e">
        <v>#N/A</v>
      </c>
      <c r="K147" t="e">
        <v>#N/A</v>
      </c>
      <c r="L147">
        <v>16.534399999999952</v>
      </c>
      <c r="M147">
        <v>293.25</v>
      </c>
      <c r="N147">
        <v>309.78439999999995</v>
      </c>
      <c r="T147">
        <v>3844.5656000000004</v>
      </c>
      <c r="U147">
        <v>3444.5656000000004</v>
      </c>
    </row>
    <row r="148" spans="1:21" x14ac:dyDescent="0.25">
      <c r="F148">
        <v>16428.75</v>
      </c>
      <c r="G148">
        <v>800</v>
      </c>
      <c r="H148">
        <v>0</v>
      </c>
      <c r="I148" t="e">
        <v>#N/A</v>
      </c>
      <c r="J148" t="e">
        <v>#N/A</v>
      </c>
      <c r="K148" t="e">
        <v>#N/A</v>
      </c>
      <c r="L148">
        <v>-331.76985600000035</v>
      </c>
      <c r="M148">
        <v>1711.2</v>
      </c>
      <c r="N148">
        <v>1977.7877439999997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15250.962255999999</v>
      </c>
      <c r="U148">
        <v>14450.962255999999</v>
      </c>
    </row>
    <row r="150" spans="1:21" s="38" customFormat="1" ht="18.75" x14ac:dyDescent="0.25">
      <c r="A150" s="49" t="s">
        <v>169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s="38" customFormat="1" ht="22.5" x14ac:dyDescent="0.25">
      <c r="A151" s="8" t="s">
        <v>5</v>
      </c>
      <c r="B151" s="8" t="s">
        <v>6</v>
      </c>
      <c r="C151" s="8" t="s">
        <v>7</v>
      </c>
      <c r="D151" s="8" t="s">
        <v>8</v>
      </c>
      <c r="E151" s="8" t="s">
        <v>9</v>
      </c>
      <c r="F151" s="8" t="s">
        <v>10</v>
      </c>
      <c r="G151" s="8" t="s">
        <v>11</v>
      </c>
      <c r="H151" s="8" t="s">
        <v>12</v>
      </c>
      <c r="I151" s="10" t="s">
        <v>13</v>
      </c>
      <c r="J151" s="10" t="s">
        <v>14</v>
      </c>
      <c r="K151" s="10" t="s">
        <v>15</v>
      </c>
      <c r="L151" s="10" t="s">
        <v>16</v>
      </c>
      <c r="M151" s="8" t="s">
        <v>17</v>
      </c>
      <c r="N151" s="8" t="s">
        <v>18</v>
      </c>
      <c r="O151" s="8" t="s">
        <v>19</v>
      </c>
      <c r="P151" s="8" t="s">
        <v>20</v>
      </c>
      <c r="Q151" s="8" t="s">
        <v>21</v>
      </c>
      <c r="R151" s="8" t="s">
        <v>22</v>
      </c>
      <c r="S151" s="8" t="s">
        <v>23</v>
      </c>
      <c r="T151" s="8" t="s">
        <v>24</v>
      </c>
      <c r="U151" s="8" t="s">
        <v>25</v>
      </c>
    </row>
    <row r="152" spans="1:21" x14ac:dyDescent="0.25">
      <c r="A152">
        <v>183</v>
      </c>
      <c r="B152" t="s">
        <v>170</v>
      </c>
      <c r="C152" t="s">
        <v>171</v>
      </c>
      <c r="D152">
        <v>15</v>
      </c>
      <c r="E152">
        <v>594.66999999999996</v>
      </c>
      <c r="F152">
        <v>8920.0499999999993</v>
      </c>
      <c r="I152">
        <v>5081.01</v>
      </c>
      <c r="J152">
        <v>3839.0399999999991</v>
      </c>
      <c r="K152">
        <v>0.21360000000000001</v>
      </c>
      <c r="L152">
        <v>820.01894399999969</v>
      </c>
      <c r="M152">
        <v>538.20000000000005</v>
      </c>
      <c r="N152">
        <v>1358.2189439999997</v>
      </c>
      <c r="O152">
        <v>0</v>
      </c>
      <c r="T152">
        <v>7561.8310559999991</v>
      </c>
      <c r="U152">
        <v>7561.8310559999991</v>
      </c>
    </row>
    <row r="153" spans="1:21" x14ac:dyDescent="0.25">
      <c r="A153">
        <v>315</v>
      </c>
      <c r="B153" t="s">
        <v>172</v>
      </c>
      <c r="C153" t="s">
        <v>173</v>
      </c>
      <c r="D153">
        <v>15</v>
      </c>
      <c r="E153">
        <v>393.95</v>
      </c>
      <c r="F153">
        <v>5909.25</v>
      </c>
      <c r="G153">
        <v>400</v>
      </c>
      <c r="I153">
        <v>5081.01</v>
      </c>
      <c r="J153">
        <v>828.23999999999978</v>
      </c>
      <c r="K153">
        <v>0.21360000000000001</v>
      </c>
      <c r="L153">
        <v>176.91206399999996</v>
      </c>
      <c r="M153">
        <v>538.20000000000005</v>
      </c>
      <c r="N153">
        <v>715.11206400000003</v>
      </c>
      <c r="O153">
        <v>0</v>
      </c>
      <c r="T153">
        <v>5594.1379360000001</v>
      </c>
      <c r="U153">
        <v>5194.1379360000001</v>
      </c>
    </row>
    <row r="154" spans="1:21" x14ac:dyDescent="0.25">
      <c r="A154">
        <v>24</v>
      </c>
      <c r="B154" t="s">
        <v>174</v>
      </c>
      <c r="C154" t="s">
        <v>37</v>
      </c>
      <c r="D154">
        <v>15</v>
      </c>
      <c r="E154">
        <v>250.29</v>
      </c>
      <c r="F154">
        <v>3754.35</v>
      </c>
      <c r="G154">
        <v>400</v>
      </c>
      <c r="I154">
        <v>3651.01</v>
      </c>
      <c r="J154">
        <v>103.33999999999969</v>
      </c>
      <c r="K154">
        <v>0.16</v>
      </c>
      <c r="L154">
        <v>16.534399999999952</v>
      </c>
      <c r="M154">
        <v>293.25</v>
      </c>
      <c r="N154">
        <v>309.78439999999995</v>
      </c>
      <c r="O154">
        <v>0</v>
      </c>
      <c r="T154">
        <v>2794.5656000000004</v>
      </c>
      <c r="U154">
        <v>2394.5656000000004</v>
      </c>
    </row>
    <row r="155" spans="1:21" x14ac:dyDescent="0.25">
      <c r="B155" t="s">
        <v>84</v>
      </c>
      <c r="C155" t="s">
        <v>165</v>
      </c>
      <c r="D155">
        <v>15</v>
      </c>
      <c r="E155">
        <v>340.43</v>
      </c>
    </row>
    <row r="156" spans="1:21" x14ac:dyDescent="0.25">
      <c r="A156">
        <v>17</v>
      </c>
      <c r="B156" t="s">
        <v>175</v>
      </c>
      <c r="C156" t="s">
        <v>176</v>
      </c>
      <c r="D156">
        <v>15</v>
      </c>
      <c r="E156">
        <v>296.54000000000002</v>
      </c>
      <c r="F156">
        <v>4448.1000000000004</v>
      </c>
      <c r="G156">
        <v>400</v>
      </c>
      <c r="I156">
        <v>4244.01</v>
      </c>
      <c r="J156">
        <v>204.09000000000015</v>
      </c>
      <c r="K156">
        <v>0.1792</v>
      </c>
      <c r="L156">
        <v>36.572928000000033</v>
      </c>
      <c r="M156">
        <v>388.05</v>
      </c>
      <c r="N156">
        <v>424.62292800000006</v>
      </c>
      <c r="T156">
        <v>4423.4770720000006</v>
      </c>
      <c r="U156">
        <v>4023.4770720000006</v>
      </c>
    </row>
    <row r="157" spans="1:21" x14ac:dyDescent="0.25">
      <c r="A157">
        <v>39</v>
      </c>
      <c r="B157" t="s">
        <v>177</v>
      </c>
      <c r="C157" t="s">
        <v>178</v>
      </c>
      <c r="D157">
        <v>15</v>
      </c>
      <c r="E157">
        <v>250.29</v>
      </c>
      <c r="F157">
        <v>3754.35</v>
      </c>
      <c r="G157">
        <v>400</v>
      </c>
      <c r="I157">
        <v>3651.01</v>
      </c>
      <c r="J157">
        <v>103.33999999999969</v>
      </c>
      <c r="K157">
        <v>0.16</v>
      </c>
      <c r="L157">
        <v>16.534399999999952</v>
      </c>
      <c r="M157">
        <v>293.25</v>
      </c>
      <c r="N157">
        <v>309.78439999999995</v>
      </c>
      <c r="O157">
        <v>0</v>
      </c>
      <c r="T157">
        <v>3844.5656000000004</v>
      </c>
      <c r="U157">
        <v>3444.5656000000004</v>
      </c>
    </row>
    <row r="158" spans="1:21" x14ac:dyDescent="0.25">
      <c r="A158">
        <v>136</v>
      </c>
      <c r="B158" t="s">
        <v>179</v>
      </c>
      <c r="C158" t="s">
        <v>180</v>
      </c>
      <c r="D158">
        <v>15</v>
      </c>
      <c r="E158">
        <v>250.29</v>
      </c>
      <c r="F158">
        <v>3754.35</v>
      </c>
      <c r="G158">
        <v>400</v>
      </c>
      <c r="I158">
        <v>3651.01</v>
      </c>
      <c r="J158">
        <v>103.33999999999969</v>
      </c>
      <c r="K158">
        <v>0.16</v>
      </c>
      <c r="L158">
        <v>16.534399999999952</v>
      </c>
      <c r="M158">
        <v>293.25</v>
      </c>
      <c r="N158">
        <v>309.78439999999995</v>
      </c>
      <c r="O158">
        <v>0</v>
      </c>
      <c r="T158">
        <v>3844.5656000000004</v>
      </c>
      <c r="U158">
        <v>3444.5656000000004</v>
      </c>
    </row>
    <row r="159" spans="1:21" x14ac:dyDescent="0.25">
      <c r="A159">
        <v>288</v>
      </c>
      <c r="B159" t="s">
        <v>181</v>
      </c>
      <c r="C159" t="s">
        <v>182</v>
      </c>
      <c r="D159">
        <v>15</v>
      </c>
      <c r="E159">
        <v>250.29</v>
      </c>
      <c r="F159">
        <v>3754.35</v>
      </c>
      <c r="G159">
        <v>400</v>
      </c>
      <c r="I159">
        <v>3651.01</v>
      </c>
      <c r="J159">
        <v>103.33999999999969</v>
      </c>
      <c r="K159">
        <v>0.16</v>
      </c>
      <c r="L159">
        <v>16.534399999999952</v>
      </c>
      <c r="M159">
        <v>293.25</v>
      </c>
      <c r="N159">
        <v>309.78439999999995</v>
      </c>
      <c r="O159">
        <v>0</v>
      </c>
      <c r="T159">
        <v>3160.5656000000004</v>
      </c>
      <c r="U159">
        <v>2760.5656000000004</v>
      </c>
    </row>
    <row r="160" spans="1:21" x14ac:dyDescent="0.25">
      <c r="A160">
        <v>212</v>
      </c>
      <c r="B160" t="s">
        <v>183</v>
      </c>
      <c r="C160" t="s">
        <v>184</v>
      </c>
      <c r="D160">
        <v>15</v>
      </c>
      <c r="E160">
        <v>393.95</v>
      </c>
      <c r="F160">
        <v>5909.25</v>
      </c>
      <c r="G160">
        <v>400</v>
      </c>
      <c r="I160">
        <v>5081.01</v>
      </c>
      <c r="J160">
        <v>828.23999999999978</v>
      </c>
      <c r="K160">
        <v>0.21360000000000001</v>
      </c>
      <c r="L160">
        <v>176.91206399999996</v>
      </c>
      <c r="M160">
        <v>538.20000000000005</v>
      </c>
      <c r="N160">
        <v>715.11206400000003</v>
      </c>
      <c r="O160">
        <v>0</v>
      </c>
      <c r="T160">
        <v>5594.1379360000001</v>
      </c>
      <c r="U160">
        <v>5194.1379360000001</v>
      </c>
    </row>
    <row r="161" spans="1:21" x14ac:dyDescent="0.25">
      <c r="A161">
        <v>20</v>
      </c>
      <c r="B161" t="s">
        <v>185</v>
      </c>
      <c r="C161" t="s">
        <v>165</v>
      </c>
      <c r="D161">
        <v>15</v>
      </c>
      <c r="E161">
        <v>340.43</v>
      </c>
      <c r="F161">
        <v>5106.45</v>
      </c>
      <c r="G161">
        <v>400</v>
      </c>
      <c r="I161" t="e">
        <v>#N/A</v>
      </c>
      <c r="J161" t="e">
        <v>#N/A</v>
      </c>
      <c r="K161" t="e">
        <v>#N/A</v>
      </c>
      <c r="L161" t="e">
        <v>#N/A</v>
      </c>
      <c r="M161" t="e">
        <v>#N/A</v>
      </c>
      <c r="N161">
        <v>616.35</v>
      </c>
      <c r="T161">
        <v>4890.0999999999995</v>
      </c>
      <c r="U161">
        <v>4490.0999999999995</v>
      </c>
    </row>
    <row r="162" spans="1:21" x14ac:dyDescent="0.25">
      <c r="F162">
        <v>45310.499999999993</v>
      </c>
      <c r="G162">
        <v>3200</v>
      </c>
      <c r="H162">
        <v>0</v>
      </c>
      <c r="I162" t="e">
        <v>#N/A</v>
      </c>
      <c r="J162" t="e">
        <v>#N/A</v>
      </c>
      <c r="K162" t="e">
        <v>#N/A</v>
      </c>
      <c r="L162" t="e">
        <v>#N/A</v>
      </c>
      <c r="M162" t="e">
        <v>#N/A</v>
      </c>
      <c r="N162">
        <v>5068.5536000000002</v>
      </c>
      <c r="O162">
        <v>0</v>
      </c>
      <c r="P162">
        <v>1050</v>
      </c>
      <c r="Q162">
        <v>684</v>
      </c>
      <c r="R162">
        <v>0</v>
      </c>
      <c r="S162">
        <v>0</v>
      </c>
      <c r="T162">
        <v>41707.946400000001</v>
      </c>
      <c r="U162">
        <v>38507.946400000001</v>
      </c>
    </row>
    <row r="164" spans="1:21" s="3" customFormat="1" ht="18.75" x14ac:dyDescent="0.25">
      <c r="A164" s="50" t="s">
        <v>186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2"/>
    </row>
    <row r="165" spans="1:21" s="3" customFormat="1" ht="22.5" x14ac:dyDescent="0.25">
      <c r="A165" s="8" t="s">
        <v>5</v>
      </c>
      <c r="B165" s="8" t="s">
        <v>6</v>
      </c>
      <c r="C165" s="8" t="s">
        <v>7</v>
      </c>
      <c r="D165" s="8" t="s">
        <v>8</v>
      </c>
      <c r="E165" s="8" t="s">
        <v>9</v>
      </c>
      <c r="F165" s="8" t="s">
        <v>10</v>
      </c>
      <c r="G165" s="8" t="s">
        <v>11</v>
      </c>
      <c r="H165" s="8" t="s">
        <v>12</v>
      </c>
      <c r="I165" s="10" t="s">
        <v>13</v>
      </c>
      <c r="J165" s="10" t="s">
        <v>14</v>
      </c>
      <c r="K165" s="10" t="s">
        <v>15</v>
      </c>
      <c r="L165" s="10" t="s">
        <v>16</v>
      </c>
      <c r="M165" s="8" t="s">
        <v>17</v>
      </c>
      <c r="N165" s="8" t="s">
        <v>18</v>
      </c>
      <c r="O165" s="8" t="s">
        <v>19</v>
      </c>
      <c r="P165" s="8" t="s">
        <v>20</v>
      </c>
      <c r="Q165" s="8" t="s">
        <v>21</v>
      </c>
      <c r="R165" s="8" t="s">
        <v>22</v>
      </c>
      <c r="S165" s="8" t="s">
        <v>23</v>
      </c>
      <c r="T165" s="8" t="s">
        <v>24</v>
      </c>
      <c r="U165" s="8" t="s">
        <v>25</v>
      </c>
    </row>
    <row r="166" spans="1:21" x14ac:dyDescent="0.25">
      <c r="A166">
        <v>67</v>
      </c>
      <c r="B166" t="s">
        <v>187</v>
      </c>
      <c r="C166" t="s">
        <v>188</v>
      </c>
      <c r="D166">
        <v>15</v>
      </c>
      <c r="E166">
        <v>594.66999999999996</v>
      </c>
      <c r="F166">
        <v>8920.0499999999993</v>
      </c>
      <c r="I166">
        <v>5081.01</v>
      </c>
      <c r="J166">
        <v>3839.0399999999991</v>
      </c>
      <c r="K166">
        <v>0.21360000000000001</v>
      </c>
      <c r="L166">
        <v>820.01894399999969</v>
      </c>
      <c r="M166">
        <v>538.20000000000005</v>
      </c>
      <c r="N166">
        <v>1358.2189439999997</v>
      </c>
      <c r="O166">
        <v>0</v>
      </c>
      <c r="T166">
        <v>5407.8310559999991</v>
      </c>
      <c r="U166">
        <v>5407.8310559999991</v>
      </c>
    </row>
    <row r="167" spans="1:21" x14ac:dyDescent="0.25">
      <c r="A167">
        <v>65</v>
      </c>
      <c r="B167" t="s">
        <v>189</v>
      </c>
      <c r="C167" t="s">
        <v>190</v>
      </c>
      <c r="D167">
        <v>15</v>
      </c>
      <c r="E167">
        <v>393.95</v>
      </c>
      <c r="F167">
        <v>5909.25</v>
      </c>
      <c r="G167">
        <v>400</v>
      </c>
      <c r="I167">
        <v>5081.01</v>
      </c>
      <c r="J167">
        <v>828.23999999999978</v>
      </c>
      <c r="K167">
        <v>0.21360000000000001</v>
      </c>
      <c r="L167">
        <v>176.91206399999996</v>
      </c>
      <c r="M167">
        <v>538.20000000000005</v>
      </c>
      <c r="N167">
        <v>715.11206400000003</v>
      </c>
      <c r="O167">
        <v>0</v>
      </c>
      <c r="T167">
        <v>5594.1379360000001</v>
      </c>
      <c r="U167">
        <v>5194.1379360000001</v>
      </c>
    </row>
    <row r="168" spans="1:21" x14ac:dyDescent="0.25">
      <c r="A168">
        <v>63</v>
      </c>
      <c r="B168" t="s">
        <v>191</v>
      </c>
      <c r="C168" t="s">
        <v>134</v>
      </c>
      <c r="D168">
        <v>15</v>
      </c>
      <c r="E168">
        <v>250.29</v>
      </c>
      <c r="F168">
        <v>3754.35</v>
      </c>
      <c r="G168">
        <v>400</v>
      </c>
      <c r="I168">
        <v>3651.01</v>
      </c>
      <c r="J168">
        <v>103.33999999999969</v>
      </c>
      <c r="K168">
        <v>0.16</v>
      </c>
      <c r="L168">
        <v>16.534399999999952</v>
      </c>
      <c r="M168">
        <v>293.25</v>
      </c>
      <c r="N168">
        <v>309.78439999999995</v>
      </c>
      <c r="O168">
        <v>0</v>
      </c>
      <c r="T168">
        <v>3844.5656000000004</v>
      </c>
      <c r="U168">
        <v>3444.5656000000004</v>
      </c>
    </row>
    <row r="169" spans="1:21" x14ac:dyDescent="0.25">
      <c r="A169">
        <v>72</v>
      </c>
      <c r="B169" t="s">
        <v>192</v>
      </c>
      <c r="C169" t="s">
        <v>193</v>
      </c>
      <c r="D169">
        <v>15</v>
      </c>
      <c r="E169">
        <v>296.54000000000002</v>
      </c>
      <c r="F169">
        <v>4448.1000000000004</v>
      </c>
      <c r="G169">
        <v>400</v>
      </c>
      <c r="I169">
        <v>4244.01</v>
      </c>
      <c r="J169">
        <v>204.09000000000015</v>
      </c>
      <c r="K169">
        <v>0.1792</v>
      </c>
      <c r="L169">
        <v>36.572928000000033</v>
      </c>
      <c r="M169">
        <v>388.05</v>
      </c>
      <c r="N169">
        <v>424.62292800000006</v>
      </c>
      <c r="O169">
        <v>0</v>
      </c>
      <c r="T169">
        <v>2807.4770720000006</v>
      </c>
      <c r="U169">
        <v>2407.4770720000006</v>
      </c>
    </row>
    <row r="170" spans="1:21" x14ac:dyDescent="0.25">
      <c r="F170">
        <v>23031.75</v>
      </c>
      <c r="G170">
        <v>1200</v>
      </c>
      <c r="H170">
        <v>0</v>
      </c>
      <c r="I170">
        <v>18057.04</v>
      </c>
      <c r="J170">
        <v>4974.7099999999991</v>
      </c>
      <c r="K170">
        <v>0.76640000000000008</v>
      </c>
      <c r="L170">
        <v>1050.0383359999996</v>
      </c>
      <c r="M170">
        <v>1757.7</v>
      </c>
      <c r="N170">
        <v>2807.7383359999999</v>
      </c>
      <c r="O170">
        <v>0</v>
      </c>
      <c r="P170">
        <v>0</v>
      </c>
      <c r="Q170">
        <v>2770</v>
      </c>
      <c r="R170">
        <v>0</v>
      </c>
      <c r="S170">
        <v>1000</v>
      </c>
      <c r="T170">
        <v>17654.011663999998</v>
      </c>
      <c r="U170">
        <v>16454.011663999998</v>
      </c>
    </row>
    <row r="172" spans="1:21" s="38" customFormat="1" ht="18.75" x14ac:dyDescent="0.25">
      <c r="A172" s="49" t="s">
        <v>194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s="38" customFormat="1" ht="22.5" x14ac:dyDescent="0.25">
      <c r="A173" s="8" t="s">
        <v>5</v>
      </c>
      <c r="B173" s="8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10" t="s">
        <v>13</v>
      </c>
      <c r="J173" s="10" t="s">
        <v>14</v>
      </c>
      <c r="K173" s="10" t="s">
        <v>15</v>
      </c>
      <c r="L173" s="10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</row>
    <row r="174" spans="1:21" x14ac:dyDescent="0.25">
      <c r="A174">
        <v>232</v>
      </c>
      <c r="B174" t="s">
        <v>195</v>
      </c>
      <c r="C174" t="s">
        <v>196</v>
      </c>
      <c r="D174">
        <v>15</v>
      </c>
      <c r="E174">
        <v>594.66999999999996</v>
      </c>
      <c r="F174">
        <v>8920.0499999999993</v>
      </c>
      <c r="I174">
        <v>5081.01</v>
      </c>
      <c r="J174">
        <v>3839.0399999999991</v>
      </c>
      <c r="K174">
        <v>0.21360000000000001</v>
      </c>
      <c r="L174">
        <v>820.01894399999969</v>
      </c>
      <c r="M174">
        <v>538.20000000000005</v>
      </c>
      <c r="N174">
        <v>1358.2189439999997</v>
      </c>
      <c r="O174">
        <v>0</v>
      </c>
      <c r="T174">
        <v>7561.8310559999991</v>
      </c>
      <c r="U174">
        <v>7561.8310559999991</v>
      </c>
    </row>
    <row r="175" spans="1:21" x14ac:dyDescent="0.25">
      <c r="A175">
        <v>178</v>
      </c>
      <c r="B175" t="s">
        <v>197</v>
      </c>
      <c r="C175" t="s">
        <v>57</v>
      </c>
      <c r="D175">
        <v>15</v>
      </c>
      <c r="E175">
        <v>250.29</v>
      </c>
      <c r="F175">
        <v>3754.35</v>
      </c>
      <c r="G175">
        <v>400</v>
      </c>
      <c r="I175">
        <v>3651.01</v>
      </c>
      <c r="J175">
        <v>103.33999999999969</v>
      </c>
      <c r="K175">
        <v>0.16</v>
      </c>
      <c r="L175">
        <v>16.534399999999952</v>
      </c>
      <c r="M175">
        <v>293.25</v>
      </c>
      <c r="N175">
        <v>309.78439999999995</v>
      </c>
      <c r="O175">
        <v>0</v>
      </c>
      <c r="T175">
        <v>1922.5656000000004</v>
      </c>
      <c r="U175">
        <v>1522.5656000000004</v>
      </c>
    </row>
    <row r="176" spans="1:21" x14ac:dyDescent="0.25">
      <c r="A176">
        <v>231</v>
      </c>
      <c r="B176" t="s">
        <v>198</v>
      </c>
      <c r="C176" t="s">
        <v>199</v>
      </c>
      <c r="D176">
        <v>15</v>
      </c>
      <c r="E176">
        <v>296.54000000000002</v>
      </c>
      <c r="F176">
        <v>4448.1000000000004</v>
      </c>
      <c r="G176">
        <v>400</v>
      </c>
      <c r="I176">
        <v>4244.01</v>
      </c>
      <c r="J176">
        <v>204.09000000000015</v>
      </c>
      <c r="K176">
        <v>0.1792</v>
      </c>
      <c r="L176">
        <v>36.572928000000033</v>
      </c>
      <c r="M176">
        <v>388.05</v>
      </c>
      <c r="N176">
        <v>424.62292800000006</v>
      </c>
      <c r="O176">
        <v>0</v>
      </c>
      <c r="T176">
        <v>3373.4770720000006</v>
      </c>
      <c r="U176">
        <v>2973.4770720000006</v>
      </c>
    </row>
    <row r="177" spans="1:21" x14ac:dyDescent="0.25">
      <c r="A177">
        <v>284</v>
      </c>
      <c r="B177" t="s">
        <v>200</v>
      </c>
      <c r="C177" t="s">
        <v>201</v>
      </c>
      <c r="D177">
        <v>15</v>
      </c>
      <c r="E177">
        <v>209.47</v>
      </c>
      <c r="F177">
        <v>3142.05</v>
      </c>
      <c r="G177">
        <v>400</v>
      </c>
      <c r="I177">
        <v>2077.5100000000002</v>
      </c>
      <c r="J177">
        <v>1064.54</v>
      </c>
      <c r="K177">
        <v>0.10879999999999999</v>
      </c>
      <c r="L177">
        <v>115.82195200000001</v>
      </c>
      <c r="M177">
        <v>121.95</v>
      </c>
      <c r="N177">
        <v>237.771952</v>
      </c>
      <c r="T177">
        <v>3429.378048</v>
      </c>
      <c r="U177">
        <v>3029.378048</v>
      </c>
    </row>
    <row r="178" spans="1:21" x14ac:dyDescent="0.25">
      <c r="A178">
        <v>19</v>
      </c>
      <c r="B178" t="s">
        <v>202</v>
      </c>
      <c r="C178" t="s">
        <v>201</v>
      </c>
      <c r="D178">
        <v>15</v>
      </c>
      <c r="E178">
        <v>209.47</v>
      </c>
      <c r="F178">
        <v>3142.05</v>
      </c>
      <c r="G178">
        <v>400</v>
      </c>
      <c r="H178">
        <v>209.47</v>
      </c>
      <c r="I178">
        <v>2077.5100000000002</v>
      </c>
      <c r="J178">
        <v>1064.54</v>
      </c>
      <c r="K178">
        <v>0.10879999999999999</v>
      </c>
      <c r="L178">
        <v>115.82195200000001</v>
      </c>
      <c r="M178">
        <v>121.95</v>
      </c>
      <c r="N178">
        <v>237.771952</v>
      </c>
      <c r="T178">
        <v>3638.8480479999998</v>
      </c>
      <c r="U178">
        <v>3238.8480479999998</v>
      </c>
    </row>
    <row r="179" spans="1:21" x14ac:dyDescent="0.25">
      <c r="A179">
        <v>37</v>
      </c>
      <c r="B179" t="s">
        <v>203</v>
      </c>
      <c r="C179" t="s">
        <v>201</v>
      </c>
      <c r="D179">
        <v>15</v>
      </c>
      <c r="E179">
        <v>209.47</v>
      </c>
      <c r="F179">
        <v>3142.05</v>
      </c>
      <c r="G179">
        <v>400</v>
      </c>
      <c r="H179">
        <v>209.47</v>
      </c>
      <c r="I179">
        <v>2077.5100000000002</v>
      </c>
      <c r="J179">
        <v>1064.54</v>
      </c>
      <c r="K179">
        <v>0.10879999999999999</v>
      </c>
      <c r="L179">
        <v>115.82195200000001</v>
      </c>
      <c r="M179">
        <v>121.95</v>
      </c>
      <c r="N179">
        <v>237.771952</v>
      </c>
      <c r="T179">
        <v>3638.8480479999998</v>
      </c>
      <c r="U179">
        <v>3238.8480479999998</v>
      </c>
    </row>
    <row r="180" spans="1:21" x14ac:dyDescent="0.25">
      <c r="A180">
        <v>105</v>
      </c>
      <c r="B180" t="s">
        <v>204</v>
      </c>
      <c r="C180" t="s">
        <v>205</v>
      </c>
      <c r="D180">
        <v>15</v>
      </c>
      <c r="E180">
        <v>209.47</v>
      </c>
      <c r="F180">
        <v>3142.05</v>
      </c>
      <c r="G180">
        <v>400</v>
      </c>
      <c r="I180">
        <v>2077.5100000000002</v>
      </c>
      <c r="J180">
        <v>1064.54</v>
      </c>
      <c r="K180">
        <v>0.10879999999999999</v>
      </c>
      <c r="L180">
        <v>115.82195200000001</v>
      </c>
      <c r="M180">
        <v>121.95</v>
      </c>
      <c r="N180">
        <v>237.771952</v>
      </c>
      <c r="T180">
        <v>3429.378048</v>
      </c>
      <c r="U180">
        <v>3029.378048</v>
      </c>
    </row>
    <row r="181" spans="1:21" x14ac:dyDescent="0.25">
      <c r="A181">
        <v>106</v>
      </c>
      <c r="B181" t="s">
        <v>206</v>
      </c>
      <c r="C181" t="s">
        <v>205</v>
      </c>
      <c r="D181">
        <v>15</v>
      </c>
      <c r="E181">
        <v>209.47</v>
      </c>
      <c r="F181">
        <v>3142.05</v>
      </c>
      <c r="G181">
        <v>400</v>
      </c>
      <c r="I181">
        <v>2077.5100000000002</v>
      </c>
      <c r="J181">
        <v>1064.54</v>
      </c>
      <c r="K181">
        <v>0.10879999999999999</v>
      </c>
      <c r="L181">
        <v>115.82195200000001</v>
      </c>
      <c r="M181">
        <v>121.95</v>
      </c>
      <c r="N181">
        <v>237.771952</v>
      </c>
      <c r="T181">
        <v>2929.378048</v>
      </c>
      <c r="U181">
        <v>2529.378048</v>
      </c>
    </row>
    <row r="182" spans="1:21" x14ac:dyDescent="0.25">
      <c r="A182">
        <v>107</v>
      </c>
      <c r="B182" t="s">
        <v>207</v>
      </c>
      <c r="C182" t="s">
        <v>205</v>
      </c>
      <c r="D182">
        <v>15</v>
      </c>
      <c r="E182">
        <v>209.47</v>
      </c>
      <c r="F182">
        <v>3142.05</v>
      </c>
      <c r="G182">
        <v>400</v>
      </c>
      <c r="I182">
        <v>2077.5100000000002</v>
      </c>
      <c r="J182">
        <v>1064.54</v>
      </c>
      <c r="K182">
        <v>0.10879999999999999</v>
      </c>
      <c r="L182">
        <v>115.82195200000001</v>
      </c>
      <c r="M182">
        <v>121.95</v>
      </c>
      <c r="N182">
        <v>237.771952</v>
      </c>
      <c r="T182">
        <v>3429.378048</v>
      </c>
      <c r="U182">
        <v>3029.378048</v>
      </c>
    </row>
    <row r="183" spans="1:21" x14ac:dyDescent="0.25">
      <c r="A183">
        <v>300</v>
      </c>
      <c r="B183" t="s">
        <v>208</v>
      </c>
      <c r="C183" t="s">
        <v>209</v>
      </c>
      <c r="D183">
        <v>15</v>
      </c>
      <c r="E183">
        <v>209.47</v>
      </c>
      <c r="F183">
        <v>3142.05</v>
      </c>
      <c r="G183">
        <v>400</v>
      </c>
      <c r="H183">
        <v>209.47</v>
      </c>
      <c r="I183">
        <v>2077.5100000000002</v>
      </c>
      <c r="J183">
        <v>1064.54</v>
      </c>
      <c r="K183">
        <v>0.10879999999999999</v>
      </c>
      <c r="L183">
        <v>115.82195200000001</v>
      </c>
      <c r="M183">
        <v>121.95</v>
      </c>
      <c r="N183">
        <v>237.771952</v>
      </c>
      <c r="T183">
        <v>3638.8480479999998</v>
      </c>
      <c r="U183">
        <v>3238.8480479999998</v>
      </c>
    </row>
    <row r="184" spans="1:21" x14ac:dyDescent="0.25">
      <c r="F184">
        <v>39116.850000000006</v>
      </c>
      <c r="G184">
        <v>3600</v>
      </c>
      <c r="H184">
        <v>628.41</v>
      </c>
      <c r="I184">
        <v>27518.600000000013</v>
      </c>
      <c r="J184">
        <v>11598.25</v>
      </c>
      <c r="K184">
        <v>1.3144</v>
      </c>
      <c r="L184">
        <v>1683.8799359999998</v>
      </c>
      <c r="M184">
        <v>2073.15</v>
      </c>
      <c r="N184">
        <v>3757.0299360000004</v>
      </c>
      <c r="O184">
        <v>875.7</v>
      </c>
      <c r="P184">
        <v>1690</v>
      </c>
      <c r="Q184">
        <v>1282</v>
      </c>
      <c r="R184">
        <v>0</v>
      </c>
      <c r="S184">
        <v>500</v>
      </c>
      <c r="T184">
        <v>36991.930063999993</v>
      </c>
      <c r="U184">
        <v>33391.930063999993</v>
      </c>
    </row>
    <row r="186" spans="1:21" s="38" customFormat="1" ht="18.75" x14ac:dyDescent="0.25">
      <c r="A186" s="49" t="s">
        <v>210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</row>
    <row r="187" spans="1:21" s="38" customFormat="1" ht="22.5" x14ac:dyDescent="0.25">
      <c r="A187" s="8" t="s">
        <v>5</v>
      </c>
      <c r="B187" s="8" t="s">
        <v>6</v>
      </c>
      <c r="C187" s="8" t="s">
        <v>7</v>
      </c>
      <c r="D187" s="8" t="s">
        <v>8</v>
      </c>
      <c r="E187" s="8" t="s">
        <v>9</v>
      </c>
      <c r="F187" s="8" t="s">
        <v>10</v>
      </c>
      <c r="G187" s="8" t="s">
        <v>11</v>
      </c>
      <c r="H187" s="8" t="s">
        <v>12</v>
      </c>
      <c r="I187" s="10" t="s">
        <v>13</v>
      </c>
      <c r="J187" s="10" t="s">
        <v>14</v>
      </c>
      <c r="K187" s="10" t="s">
        <v>15</v>
      </c>
      <c r="L187" s="10" t="s">
        <v>16</v>
      </c>
      <c r="M187" s="8" t="s">
        <v>17</v>
      </c>
      <c r="N187" s="8" t="s">
        <v>18</v>
      </c>
      <c r="O187" s="8" t="s">
        <v>19</v>
      </c>
      <c r="P187" s="8" t="s">
        <v>20</v>
      </c>
      <c r="Q187" s="8" t="s">
        <v>21</v>
      </c>
      <c r="R187" s="8" t="s">
        <v>22</v>
      </c>
      <c r="S187" s="8" t="s">
        <v>23</v>
      </c>
      <c r="T187" s="8" t="s">
        <v>24</v>
      </c>
      <c r="U187" s="8" t="s">
        <v>25</v>
      </c>
    </row>
    <row r="188" spans="1:21" x14ac:dyDescent="0.25">
      <c r="A188">
        <v>198</v>
      </c>
      <c r="B188" t="s">
        <v>211</v>
      </c>
      <c r="C188" t="s">
        <v>212</v>
      </c>
      <c r="D188">
        <v>15</v>
      </c>
      <c r="E188">
        <v>594.66999999999996</v>
      </c>
      <c r="F188">
        <v>8920.0499999999993</v>
      </c>
      <c r="I188">
        <v>5081.01</v>
      </c>
      <c r="J188">
        <v>3839.0399999999991</v>
      </c>
      <c r="K188">
        <v>0.21360000000000001</v>
      </c>
      <c r="L188">
        <v>820.01894399999969</v>
      </c>
      <c r="M188">
        <v>538.20000000000005</v>
      </c>
      <c r="N188">
        <v>1358.2189439999997</v>
      </c>
      <c r="O188">
        <v>0</v>
      </c>
      <c r="T188">
        <v>7561.8310559999991</v>
      </c>
      <c r="U188">
        <v>7561.8310559999991</v>
      </c>
    </row>
    <row r="189" spans="1:21" x14ac:dyDescent="0.25">
      <c r="F189">
        <v>8920.0499999999993</v>
      </c>
      <c r="G189">
        <v>0</v>
      </c>
      <c r="H189">
        <v>0</v>
      </c>
      <c r="I189">
        <v>5081.01</v>
      </c>
      <c r="J189">
        <v>3839.0399999999991</v>
      </c>
      <c r="K189">
        <v>0.21360000000000001</v>
      </c>
      <c r="L189">
        <v>820.01894399999969</v>
      </c>
      <c r="M189">
        <v>538.20000000000005</v>
      </c>
      <c r="N189">
        <v>1358.2189439999997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7561.8310559999991</v>
      </c>
      <c r="U189">
        <v>7561.8310559999991</v>
      </c>
    </row>
    <row r="191" spans="1:21" s="38" customFormat="1" ht="18.75" x14ac:dyDescent="0.25">
      <c r="A191" s="49" t="s">
        <v>213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</row>
    <row r="192" spans="1:21" s="38" customFormat="1" ht="22.5" x14ac:dyDescent="0.25">
      <c r="A192" s="8" t="s">
        <v>5</v>
      </c>
      <c r="B192" s="8" t="s">
        <v>6</v>
      </c>
      <c r="C192" s="8" t="s">
        <v>7</v>
      </c>
      <c r="D192" s="8" t="s">
        <v>8</v>
      </c>
      <c r="E192" s="8" t="s">
        <v>9</v>
      </c>
      <c r="F192" s="8" t="s">
        <v>10</v>
      </c>
      <c r="G192" s="8" t="s">
        <v>11</v>
      </c>
      <c r="H192" s="8" t="s">
        <v>12</v>
      </c>
      <c r="I192" s="10" t="s">
        <v>13</v>
      </c>
      <c r="J192" s="10" t="s">
        <v>14</v>
      </c>
      <c r="K192" s="10" t="s">
        <v>15</v>
      </c>
      <c r="L192" s="10" t="s">
        <v>16</v>
      </c>
      <c r="M192" s="8" t="s">
        <v>17</v>
      </c>
      <c r="N192" s="8" t="s">
        <v>18</v>
      </c>
      <c r="O192" s="8" t="s">
        <v>19</v>
      </c>
      <c r="P192" s="8" t="s">
        <v>20</v>
      </c>
      <c r="Q192" s="8" t="s">
        <v>21</v>
      </c>
      <c r="R192" s="8" t="s">
        <v>22</v>
      </c>
      <c r="S192" s="8" t="s">
        <v>23</v>
      </c>
      <c r="T192" s="8" t="s">
        <v>24</v>
      </c>
      <c r="U192" s="8" t="s">
        <v>25</v>
      </c>
    </row>
    <row r="193" spans="1:21" x14ac:dyDescent="0.25">
      <c r="A193">
        <v>316</v>
      </c>
      <c r="B193" t="s">
        <v>214</v>
      </c>
      <c r="C193" t="s">
        <v>215</v>
      </c>
      <c r="D193">
        <v>15</v>
      </c>
      <c r="E193">
        <v>594.66999999999996</v>
      </c>
      <c r="F193">
        <v>8920.0499999999993</v>
      </c>
      <c r="I193">
        <v>5081.01</v>
      </c>
      <c r="J193">
        <v>3839.0399999999991</v>
      </c>
      <c r="K193">
        <v>0.21360000000000001</v>
      </c>
      <c r="L193">
        <v>820.01894399999969</v>
      </c>
      <c r="M193">
        <v>538.20000000000005</v>
      </c>
      <c r="N193">
        <v>1358.2189439999997</v>
      </c>
      <c r="O193">
        <v>0</v>
      </c>
      <c r="T193">
        <v>7561.8310559999991</v>
      </c>
      <c r="U193">
        <v>7561.8310559999991</v>
      </c>
    </row>
    <row r="194" spans="1:21" x14ac:dyDescent="0.25">
      <c r="A194">
        <v>81</v>
      </c>
      <c r="B194" t="s">
        <v>216</v>
      </c>
      <c r="C194" t="s">
        <v>217</v>
      </c>
      <c r="D194">
        <v>15</v>
      </c>
      <c r="E194">
        <v>296.54000000000002</v>
      </c>
      <c r="F194">
        <v>4448.1000000000004</v>
      </c>
      <c r="G194">
        <v>400</v>
      </c>
      <c r="I194">
        <v>5081.01</v>
      </c>
      <c r="J194">
        <v>-632.90999999999985</v>
      </c>
      <c r="K194">
        <v>0.21360000000000001</v>
      </c>
      <c r="L194">
        <v>-135.18957599999999</v>
      </c>
      <c r="M194">
        <v>538.20000000000005</v>
      </c>
      <c r="N194">
        <v>424.62</v>
      </c>
      <c r="O194">
        <v>0</v>
      </c>
      <c r="T194">
        <v>4423.4800000000005</v>
      </c>
      <c r="U194">
        <v>4023.4800000000005</v>
      </c>
    </row>
    <row r="195" spans="1:21" x14ac:dyDescent="0.25">
      <c r="A195">
        <v>181</v>
      </c>
      <c r="B195" t="s">
        <v>218</v>
      </c>
      <c r="C195" t="s">
        <v>37</v>
      </c>
      <c r="D195">
        <v>15</v>
      </c>
      <c r="E195">
        <v>250.29</v>
      </c>
      <c r="F195">
        <v>3754.35</v>
      </c>
      <c r="G195">
        <v>400</v>
      </c>
      <c r="I195">
        <v>3651.01</v>
      </c>
      <c r="J195">
        <v>103.33999999999969</v>
      </c>
      <c r="K195">
        <v>0.16</v>
      </c>
      <c r="L195">
        <v>16.534399999999952</v>
      </c>
      <c r="M195">
        <v>293.25</v>
      </c>
      <c r="N195">
        <v>309.78439999999995</v>
      </c>
      <c r="O195">
        <v>0</v>
      </c>
      <c r="T195">
        <v>2767.5656000000004</v>
      </c>
      <c r="U195">
        <v>2367.5656000000004</v>
      </c>
    </row>
    <row r="196" spans="1:21" x14ac:dyDescent="0.25">
      <c r="A196">
        <v>42</v>
      </c>
      <c r="B196" t="s">
        <v>219</v>
      </c>
      <c r="C196" t="s">
        <v>220</v>
      </c>
      <c r="D196">
        <v>15</v>
      </c>
      <c r="E196">
        <v>241</v>
      </c>
      <c r="F196">
        <v>3615</v>
      </c>
      <c r="G196">
        <v>400</v>
      </c>
      <c r="I196">
        <v>2077.5100000000002</v>
      </c>
      <c r="J196">
        <v>1537.4899999999998</v>
      </c>
      <c r="K196">
        <v>0.10879999999999999</v>
      </c>
      <c r="L196">
        <v>167.27891199999999</v>
      </c>
      <c r="M196">
        <v>121.95</v>
      </c>
      <c r="N196">
        <v>289.22891199999998</v>
      </c>
      <c r="T196">
        <v>3833.1710880000001</v>
      </c>
      <c r="U196">
        <v>3433.1710880000001</v>
      </c>
    </row>
    <row r="197" spans="1:21" x14ac:dyDescent="0.25">
      <c r="A197">
        <v>43</v>
      </c>
      <c r="B197" t="s">
        <v>221</v>
      </c>
      <c r="C197" t="s">
        <v>220</v>
      </c>
      <c r="D197">
        <v>15</v>
      </c>
      <c r="E197">
        <v>241</v>
      </c>
      <c r="F197">
        <v>3615</v>
      </c>
      <c r="G197">
        <v>400</v>
      </c>
      <c r="I197">
        <v>2077.5100000000002</v>
      </c>
      <c r="J197">
        <v>1537.4899999999998</v>
      </c>
      <c r="K197">
        <v>0.10879999999999999</v>
      </c>
      <c r="L197">
        <v>167.27891199999999</v>
      </c>
      <c r="M197">
        <v>121.95</v>
      </c>
      <c r="N197">
        <v>289.22891199999998</v>
      </c>
      <c r="T197">
        <v>3833.1710880000001</v>
      </c>
      <c r="U197">
        <v>3433.1710880000001</v>
      </c>
    </row>
    <row r="198" spans="1:21" x14ac:dyDescent="0.25">
      <c r="A198">
        <v>208</v>
      </c>
      <c r="B198" t="s">
        <v>222</v>
      </c>
      <c r="C198" t="s">
        <v>220</v>
      </c>
      <c r="D198">
        <v>15</v>
      </c>
      <c r="E198">
        <v>241</v>
      </c>
      <c r="F198">
        <v>3615</v>
      </c>
      <c r="G198">
        <v>400</v>
      </c>
      <c r="I198">
        <v>2077.5100000000002</v>
      </c>
      <c r="J198">
        <v>1537.4899999999998</v>
      </c>
      <c r="K198">
        <v>0.10879999999999999</v>
      </c>
      <c r="L198">
        <v>167.27891199999999</v>
      </c>
      <c r="M198">
        <v>121.95</v>
      </c>
      <c r="N198">
        <v>289.22891199999998</v>
      </c>
      <c r="T198">
        <v>3833.1710880000001</v>
      </c>
      <c r="U198">
        <v>3433.1710880000001</v>
      </c>
    </row>
    <row r="199" spans="1:21" x14ac:dyDescent="0.25">
      <c r="A199">
        <v>261</v>
      </c>
      <c r="B199" t="s">
        <v>223</v>
      </c>
      <c r="C199" t="s">
        <v>220</v>
      </c>
      <c r="D199">
        <v>15</v>
      </c>
      <c r="E199">
        <v>241</v>
      </c>
      <c r="F199">
        <v>3615</v>
      </c>
      <c r="G199">
        <v>400</v>
      </c>
      <c r="I199">
        <v>2077.5100000000002</v>
      </c>
      <c r="J199">
        <v>1537.4899999999998</v>
      </c>
      <c r="K199">
        <v>0.10879999999999999</v>
      </c>
      <c r="L199">
        <v>167.27891199999999</v>
      </c>
      <c r="M199">
        <v>121.95</v>
      </c>
      <c r="N199">
        <v>289.22891199999998</v>
      </c>
      <c r="T199">
        <v>3833.1710880000001</v>
      </c>
      <c r="U199">
        <v>3433.1710880000001</v>
      </c>
    </row>
    <row r="200" spans="1:21" x14ac:dyDescent="0.25">
      <c r="A200">
        <v>170</v>
      </c>
      <c r="B200" t="s">
        <v>224</v>
      </c>
      <c r="C200" t="s">
        <v>57</v>
      </c>
      <c r="D200">
        <v>15</v>
      </c>
      <c r="E200">
        <v>241</v>
      </c>
      <c r="F200">
        <v>3615</v>
      </c>
      <c r="G200">
        <v>400</v>
      </c>
      <c r="H200">
        <v>1446</v>
      </c>
      <c r="I200">
        <v>2077.5100000000002</v>
      </c>
      <c r="J200">
        <v>1537.4899999999998</v>
      </c>
      <c r="K200">
        <v>0.10879999999999999</v>
      </c>
      <c r="L200">
        <v>167.27891199999999</v>
      </c>
      <c r="M200">
        <v>121.95</v>
      </c>
      <c r="N200">
        <v>289.22891199999998</v>
      </c>
      <c r="T200">
        <v>5279.1710880000001</v>
      </c>
      <c r="U200">
        <v>4879.1710880000001</v>
      </c>
    </row>
    <row r="201" spans="1:21" x14ac:dyDescent="0.25">
      <c r="A201">
        <v>40</v>
      </c>
      <c r="B201" t="s">
        <v>225</v>
      </c>
      <c r="C201" t="s">
        <v>57</v>
      </c>
      <c r="D201">
        <v>15</v>
      </c>
      <c r="E201">
        <v>241</v>
      </c>
      <c r="F201">
        <v>3615</v>
      </c>
      <c r="G201">
        <v>400</v>
      </c>
      <c r="I201">
        <v>2077.5100000000002</v>
      </c>
      <c r="J201">
        <v>1537.4899999999998</v>
      </c>
      <c r="K201">
        <v>0.10879999999999999</v>
      </c>
      <c r="L201">
        <v>167.27891199999999</v>
      </c>
      <c r="M201">
        <v>121.95</v>
      </c>
      <c r="N201">
        <v>289.22891199999998</v>
      </c>
      <c r="T201">
        <v>3833.1710880000001</v>
      </c>
      <c r="U201">
        <v>3433.1710880000001</v>
      </c>
    </row>
    <row r="202" spans="1:21" x14ac:dyDescent="0.25">
      <c r="A202">
        <v>33</v>
      </c>
      <c r="B202" t="s">
        <v>226</v>
      </c>
      <c r="C202" t="s">
        <v>227</v>
      </c>
      <c r="D202">
        <v>15</v>
      </c>
      <c r="E202">
        <v>203.32</v>
      </c>
      <c r="F202">
        <v>3049.7999999999997</v>
      </c>
      <c r="G202">
        <v>400</v>
      </c>
      <c r="I202">
        <v>2077.5100000000002</v>
      </c>
      <c r="J202">
        <v>972.28999999999951</v>
      </c>
      <c r="K202">
        <v>0.10879999999999999</v>
      </c>
      <c r="L202">
        <v>67.835151999999951</v>
      </c>
      <c r="M202">
        <v>121.95</v>
      </c>
      <c r="N202">
        <v>189.78515199999995</v>
      </c>
      <c r="T202">
        <v>3367.4148479999999</v>
      </c>
      <c r="U202">
        <v>2967.4148479999999</v>
      </c>
    </row>
    <row r="203" spans="1:21" x14ac:dyDescent="0.25">
      <c r="A203">
        <v>324</v>
      </c>
      <c r="B203" t="s">
        <v>228</v>
      </c>
      <c r="C203" t="s">
        <v>229</v>
      </c>
      <c r="D203">
        <v>15</v>
      </c>
      <c r="E203">
        <v>247.5</v>
      </c>
      <c r="F203">
        <v>3712.5</v>
      </c>
      <c r="G203">
        <v>400</v>
      </c>
      <c r="H203">
        <v>742.5</v>
      </c>
      <c r="I203">
        <v>3651.01</v>
      </c>
      <c r="J203">
        <v>61.489999999999782</v>
      </c>
      <c r="K203">
        <v>0.16</v>
      </c>
      <c r="L203">
        <v>9.8383999999999645</v>
      </c>
      <c r="M203">
        <v>293.25</v>
      </c>
      <c r="N203">
        <v>303.08839999999998</v>
      </c>
      <c r="T203">
        <v>4551.9116000000004</v>
      </c>
      <c r="U203">
        <v>4151.9116000000004</v>
      </c>
    </row>
    <row r="204" spans="1:21" x14ac:dyDescent="0.25">
      <c r="A204">
        <v>222</v>
      </c>
      <c r="B204" t="s">
        <v>230</v>
      </c>
      <c r="C204" t="s">
        <v>231</v>
      </c>
      <c r="D204">
        <v>15</v>
      </c>
      <c r="E204">
        <v>247.5</v>
      </c>
      <c r="F204">
        <v>3712.5</v>
      </c>
      <c r="G204">
        <v>400</v>
      </c>
      <c r="I204">
        <v>3651.01</v>
      </c>
      <c r="J204">
        <v>61.489999999999782</v>
      </c>
      <c r="K204">
        <v>0.16</v>
      </c>
      <c r="L204">
        <v>9.8383999999999645</v>
      </c>
      <c r="M204">
        <v>293.25</v>
      </c>
      <c r="N204">
        <v>303.08839999999998</v>
      </c>
      <c r="T204">
        <v>3809.4115999999999</v>
      </c>
      <c r="U204">
        <v>3409.4115999999999</v>
      </c>
    </row>
    <row r="205" spans="1:21" x14ac:dyDescent="0.25">
      <c r="A205">
        <v>225</v>
      </c>
      <c r="B205" t="s">
        <v>232</v>
      </c>
      <c r="C205" t="s">
        <v>231</v>
      </c>
      <c r="D205">
        <v>15</v>
      </c>
      <c r="E205">
        <v>247.5</v>
      </c>
      <c r="F205">
        <v>3712.5</v>
      </c>
      <c r="G205">
        <v>400</v>
      </c>
      <c r="I205">
        <v>3651.01</v>
      </c>
      <c r="J205">
        <v>61.489999999999782</v>
      </c>
      <c r="K205">
        <v>0.16</v>
      </c>
      <c r="L205">
        <v>9.8383999999999645</v>
      </c>
      <c r="M205">
        <v>293.25</v>
      </c>
      <c r="N205">
        <v>303.08839999999998</v>
      </c>
      <c r="O205">
        <v>0</v>
      </c>
      <c r="T205">
        <v>3809.4115999999999</v>
      </c>
      <c r="U205">
        <v>3409.4115999999999</v>
      </c>
    </row>
    <row r="206" spans="1:21" x14ac:dyDescent="0.25">
      <c r="A206">
        <v>216</v>
      </c>
      <c r="B206" t="s">
        <v>233</v>
      </c>
      <c r="C206" t="s">
        <v>234</v>
      </c>
      <c r="D206">
        <v>15</v>
      </c>
      <c r="E206">
        <v>247.5</v>
      </c>
      <c r="F206">
        <v>3712.5</v>
      </c>
      <c r="G206">
        <v>400</v>
      </c>
      <c r="I206">
        <v>3651.01</v>
      </c>
      <c r="J206">
        <v>61.489999999999782</v>
      </c>
      <c r="K206">
        <v>0.16</v>
      </c>
      <c r="L206">
        <v>9.8383999999999645</v>
      </c>
      <c r="M206">
        <v>293.25</v>
      </c>
      <c r="N206">
        <v>303.08839999999998</v>
      </c>
      <c r="O206">
        <v>0</v>
      </c>
      <c r="T206">
        <v>3809.4115999999999</v>
      </c>
      <c r="U206">
        <v>3409.4115999999999</v>
      </c>
    </row>
    <row r="207" spans="1:21" x14ac:dyDescent="0.25">
      <c r="A207">
        <v>38</v>
      </c>
      <c r="B207" t="s">
        <v>235</v>
      </c>
      <c r="C207" t="s">
        <v>236</v>
      </c>
      <c r="D207">
        <v>15</v>
      </c>
      <c r="E207">
        <v>251.24</v>
      </c>
      <c r="F207">
        <v>3768.6000000000004</v>
      </c>
      <c r="G207">
        <v>400</v>
      </c>
      <c r="H207">
        <v>1004.96</v>
      </c>
      <c r="I207">
        <v>3651.01</v>
      </c>
      <c r="J207">
        <v>117.59000000000015</v>
      </c>
      <c r="K207">
        <v>0.16</v>
      </c>
      <c r="L207">
        <v>18.814400000000024</v>
      </c>
      <c r="M207">
        <v>293.25</v>
      </c>
      <c r="N207">
        <v>312.06440000000003</v>
      </c>
      <c r="O207">
        <v>0</v>
      </c>
      <c r="T207">
        <v>4861.4956000000002</v>
      </c>
      <c r="U207">
        <v>4461.4956000000002</v>
      </c>
    </row>
    <row r="208" spans="1:21" x14ac:dyDescent="0.25">
      <c r="A208">
        <v>32</v>
      </c>
      <c r="B208" t="s">
        <v>237</v>
      </c>
      <c r="C208" t="s">
        <v>89</v>
      </c>
      <c r="D208">
        <v>15</v>
      </c>
      <c r="E208">
        <v>251.24</v>
      </c>
      <c r="F208">
        <v>3768.6000000000004</v>
      </c>
      <c r="G208">
        <v>400</v>
      </c>
      <c r="H208">
        <v>251.24</v>
      </c>
      <c r="I208">
        <v>3651.01</v>
      </c>
      <c r="J208">
        <v>117.59000000000015</v>
      </c>
      <c r="K208">
        <v>0.16</v>
      </c>
      <c r="L208">
        <v>18.814400000000024</v>
      </c>
      <c r="M208">
        <v>293.25</v>
      </c>
      <c r="N208">
        <v>312.06440000000003</v>
      </c>
      <c r="O208">
        <v>0</v>
      </c>
      <c r="T208">
        <v>4107.7755999999999</v>
      </c>
      <c r="U208">
        <v>3707.7755999999999</v>
      </c>
    </row>
    <row r="209" spans="1:21" x14ac:dyDescent="0.25">
      <c r="A209">
        <v>31</v>
      </c>
      <c r="B209" t="s">
        <v>238</v>
      </c>
      <c r="C209" t="s">
        <v>89</v>
      </c>
      <c r="D209">
        <v>15</v>
      </c>
      <c r="E209">
        <v>251.24</v>
      </c>
      <c r="F209">
        <v>3768.6000000000004</v>
      </c>
      <c r="G209">
        <v>400</v>
      </c>
      <c r="H209">
        <v>1004.96</v>
      </c>
      <c r="I209">
        <v>3651.01</v>
      </c>
      <c r="J209">
        <v>117.59000000000015</v>
      </c>
      <c r="K209">
        <v>0.16</v>
      </c>
      <c r="L209">
        <v>18.814400000000024</v>
      </c>
      <c r="M209">
        <v>293.25</v>
      </c>
      <c r="N209">
        <v>312.06440000000003</v>
      </c>
      <c r="O209">
        <v>0</v>
      </c>
      <c r="T209">
        <v>4861.4956000000002</v>
      </c>
      <c r="U209">
        <v>4461.4956000000002</v>
      </c>
    </row>
    <row r="210" spans="1:21" x14ac:dyDescent="0.25">
      <c r="A210">
        <v>29</v>
      </c>
      <c r="B210" t="s">
        <v>239</v>
      </c>
      <c r="C210" t="s">
        <v>240</v>
      </c>
      <c r="D210">
        <v>15</v>
      </c>
      <c r="E210">
        <v>203.32</v>
      </c>
      <c r="F210">
        <v>3049.7999999999997</v>
      </c>
      <c r="G210">
        <v>400</v>
      </c>
      <c r="H210">
        <v>813.28</v>
      </c>
      <c r="I210">
        <v>2077.5100000000002</v>
      </c>
      <c r="J210">
        <v>972.28999999999951</v>
      </c>
      <c r="K210">
        <v>0.10879999999999999</v>
      </c>
      <c r="L210">
        <v>105.78515199999995</v>
      </c>
      <c r="M210">
        <v>121.95</v>
      </c>
      <c r="N210">
        <v>227.73515199999997</v>
      </c>
      <c r="T210">
        <v>3130.6948480000001</v>
      </c>
      <c r="U210">
        <v>2730.6948480000001</v>
      </c>
    </row>
    <row r="211" spans="1:21" x14ac:dyDescent="0.25">
      <c r="A211">
        <v>30</v>
      </c>
      <c r="B211" t="s">
        <v>241</v>
      </c>
      <c r="C211" t="s">
        <v>240</v>
      </c>
      <c r="D211">
        <v>15</v>
      </c>
      <c r="E211">
        <v>203.32</v>
      </c>
      <c r="F211">
        <v>3049.7999999999997</v>
      </c>
      <c r="G211">
        <v>400</v>
      </c>
      <c r="H211">
        <v>813.28</v>
      </c>
      <c r="I211">
        <v>2077.5100000000002</v>
      </c>
      <c r="J211">
        <v>972.28999999999951</v>
      </c>
      <c r="K211">
        <v>0.10879999999999999</v>
      </c>
      <c r="L211">
        <v>105.78515199999995</v>
      </c>
      <c r="M211">
        <v>121.95</v>
      </c>
      <c r="N211">
        <v>227.73515199999997</v>
      </c>
      <c r="T211">
        <v>3130.6948480000001</v>
      </c>
      <c r="U211">
        <v>2730.6948480000001</v>
      </c>
    </row>
    <row r="212" spans="1:21" x14ac:dyDescent="0.25">
      <c r="A212">
        <v>101</v>
      </c>
      <c r="B212" t="s">
        <v>242</v>
      </c>
      <c r="C212" t="s">
        <v>89</v>
      </c>
      <c r="D212">
        <v>15</v>
      </c>
      <c r="E212">
        <v>251.24</v>
      </c>
      <c r="F212">
        <v>3768.6000000000004</v>
      </c>
      <c r="G212">
        <v>400</v>
      </c>
      <c r="I212">
        <v>3651.01</v>
      </c>
      <c r="J212">
        <v>117.59000000000015</v>
      </c>
      <c r="K212">
        <v>0.16</v>
      </c>
      <c r="L212">
        <v>18.814400000000024</v>
      </c>
      <c r="M212">
        <v>293.25</v>
      </c>
      <c r="N212">
        <v>312.06440000000003</v>
      </c>
      <c r="O212">
        <v>0</v>
      </c>
      <c r="T212">
        <v>3856.5356000000002</v>
      </c>
      <c r="U212">
        <v>3456.5356000000002</v>
      </c>
    </row>
    <row r="213" spans="1:21" x14ac:dyDescent="0.25">
      <c r="A213">
        <v>262</v>
      </c>
      <c r="B213" t="s">
        <v>243</v>
      </c>
      <c r="C213" t="s">
        <v>106</v>
      </c>
      <c r="D213">
        <v>15</v>
      </c>
      <c r="E213">
        <v>203.32</v>
      </c>
      <c r="F213">
        <v>3049.7999999999997</v>
      </c>
      <c r="G213">
        <v>400</v>
      </c>
      <c r="I213">
        <v>2077.5100000000002</v>
      </c>
      <c r="J213">
        <v>972.28999999999951</v>
      </c>
      <c r="K213">
        <v>0.10879999999999999</v>
      </c>
      <c r="L213">
        <v>105.78515199999995</v>
      </c>
      <c r="M213">
        <v>121.95</v>
      </c>
      <c r="N213">
        <v>227.73515199999997</v>
      </c>
      <c r="T213">
        <v>3367.4148479999999</v>
      </c>
      <c r="U213">
        <v>2967.4148479999999</v>
      </c>
    </row>
    <row r="214" spans="1:21" x14ac:dyDescent="0.25">
      <c r="A214">
        <v>28</v>
      </c>
      <c r="B214" t="s">
        <v>244</v>
      </c>
      <c r="C214" t="s">
        <v>245</v>
      </c>
      <c r="D214">
        <v>15</v>
      </c>
      <c r="E214">
        <v>203.32</v>
      </c>
      <c r="F214">
        <v>3049.7999999999997</v>
      </c>
      <c r="G214">
        <v>400</v>
      </c>
      <c r="I214">
        <v>2077.5100000000002</v>
      </c>
      <c r="J214">
        <v>972.28999999999951</v>
      </c>
      <c r="K214">
        <v>0.10879999999999999</v>
      </c>
      <c r="L214">
        <v>105.78515199999995</v>
      </c>
      <c r="M214">
        <v>121.95</v>
      </c>
      <c r="N214">
        <v>227.73515199999997</v>
      </c>
      <c r="T214">
        <v>3367.4148479999999</v>
      </c>
      <c r="U214">
        <v>2967.4148479999999</v>
      </c>
    </row>
    <row r="215" spans="1:21" x14ac:dyDescent="0.25">
      <c r="A215">
        <v>137</v>
      </c>
      <c r="B215" t="s">
        <v>246</v>
      </c>
      <c r="C215" t="s">
        <v>247</v>
      </c>
      <c r="D215">
        <v>15</v>
      </c>
      <c r="E215">
        <v>203.32</v>
      </c>
      <c r="F215">
        <v>3049.7999999999997</v>
      </c>
      <c r="G215">
        <v>400</v>
      </c>
      <c r="I215">
        <v>2077.5100000000002</v>
      </c>
      <c r="J215">
        <v>972.28999999999951</v>
      </c>
      <c r="K215">
        <v>0.10879999999999999</v>
      </c>
      <c r="L215">
        <v>105.78515199999995</v>
      </c>
      <c r="M215">
        <v>121.95</v>
      </c>
      <c r="N215">
        <v>227.73515199999997</v>
      </c>
      <c r="T215">
        <v>3367.4148479999999</v>
      </c>
      <c r="U215">
        <v>2967.4148479999999</v>
      </c>
    </row>
    <row r="216" spans="1:21" x14ac:dyDescent="0.25">
      <c r="A216">
        <v>55</v>
      </c>
      <c r="B216" t="s">
        <v>248</v>
      </c>
      <c r="C216" t="s">
        <v>249</v>
      </c>
      <c r="D216">
        <v>15</v>
      </c>
      <c r="E216">
        <v>203.32</v>
      </c>
      <c r="F216">
        <v>3049.7999999999997</v>
      </c>
      <c r="G216">
        <v>400</v>
      </c>
      <c r="I216">
        <v>2077.5100000000002</v>
      </c>
      <c r="J216">
        <v>972.28999999999951</v>
      </c>
      <c r="K216">
        <v>0.10879999999999999</v>
      </c>
      <c r="L216">
        <v>105.78515199999995</v>
      </c>
      <c r="M216">
        <v>121.95</v>
      </c>
      <c r="N216">
        <v>227.73515199999997</v>
      </c>
      <c r="T216">
        <v>3367.4148479999999</v>
      </c>
      <c r="U216">
        <v>2967.4148479999999</v>
      </c>
    </row>
    <row r="217" spans="1:21" x14ac:dyDescent="0.25">
      <c r="A217">
        <v>34</v>
      </c>
      <c r="B217" t="s">
        <v>250</v>
      </c>
      <c r="C217" t="s">
        <v>249</v>
      </c>
      <c r="D217">
        <v>15</v>
      </c>
      <c r="E217">
        <v>203.32</v>
      </c>
      <c r="F217">
        <v>3049.7999999999997</v>
      </c>
      <c r="G217">
        <v>400</v>
      </c>
      <c r="H217">
        <v>813.28</v>
      </c>
      <c r="I217">
        <v>2077.5100000000002</v>
      </c>
      <c r="J217">
        <v>972.28999999999951</v>
      </c>
      <c r="K217">
        <v>0.10879999999999999</v>
      </c>
      <c r="L217">
        <v>105.78515199999995</v>
      </c>
      <c r="M217">
        <v>121.95</v>
      </c>
      <c r="N217">
        <v>227.73515199999997</v>
      </c>
      <c r="T217">
        <v>3130.6948480000001</v>
      </c>
      <c r="U217">
        <v>2730.6948480000001</v>
      </c>
    </row>
    <row r="218" spans="1:21" x14ac:dyDescent="0.25">
      <c r="A218">
        <v>35</v>
      </c>
      <c r="B218" t="s">
        <v>251</v>
      </c>
      <c r="C218" t="s">
        <v>249</v>
      </c>
      <c r="D218">
        <v>15</v>
      </c>
      <c r="E218">
        <v>203.32</v>
      </c>
      <c r="F218">
        <v>3049.7999999999997</v>
      </c>
      <c r="G218">
        <v>400</v>
      </c>
      <c r="H218">
        <v>1219.92</v>
      </c>
      <c r="I218">
        <v>2077.5100000000002</v>
      </c>
      <c r="J218">
        <v>972.28999999999951</v>
      </c>
      <c r="K218">
        <v>0.10879999999999999</v>
      </c>
      <c r="L218">
        <v>105.78515199999995</v>
      </c>
      <c r="M218">
        <v>121.95</v>
      </c>
      <c r="N218">
        <v>227.73515199999997</v>
      </c>
      <c r="T218">
        <v>4587.3348479999995</v>
      </c>
      <c r="U218">
        <v>4187.3348479999995</v>
      </c>
    </row>
    <row r="219" spans="1:21" x14ac:dyDescent="0.25">
      <c r="F219">
        <v>96185.100000000035</v>
      </c>
      <c r="G219">
        <v>10000</v>
      </c>
      <c r="H219">
        <v>8109.4199999999992</v>
      </c>
      <c r="I219">
        <v>74183.760000000009</v>
      </c>
      <c r="J219">
        <v>22001.34</v>
      </c>
      <c r="K219">
        <v>3.4992000000000001</v>
      </c>
      <c r="L219">
        <v>2733.7648079999985</v>
      </c>
      <c r="M219">
        <v>5544.8999999999987</v>
      </c>
      <c r="N219">
        <v>8300.2743840000003</v>
      </c>
      <c r="O219">
        <v>1914.5999999999995</v>
      </c>
      <c r="P219">
        <v>3150</v>
      </c>
      <c r="Q219">
        <v>1077</v>
      </c>
      <c r="R219">
        <v>0</v>
      </c>
      <c r="S219">
        <v>0</v>
      </c>
      <c r="T219">
        <v>103681.84561599999</v>
      </c>
      <c r="U219">
        <v>93681.845615999991</v>
      </c>
    </row>
    <row r="221" spans="1:21" s="38" customFormat="1" ht="18.75" x14ac:dyDescent="0.25">
      <c r="A221" s="53" t="s">
        <v>252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</row>
    <row r="222" spans="1:21" s="3" customFormat="1" ht="22.5" x14ac:dyDescent="0.25">
      <c r="A222" s="57" t="s">
        <v>5</v>
      </c>
      <c r="B222" s="8" t="s">
        <v>6</v>
      </c>
      <c r="C222" s="8" t="s">
        <v>7</v>
      </c>
      <c r="D222" s="8" t="s">
        <v>8</v>
      </c>
      <c r="E222" s="8" t="s">
        <v>9</v>
      </c>
      <c r="F222" s="8" t="s">
        <v>10</v>
      </c>
      <c r="G222" s="8" t="s">
        <v>11</v>
      </c>
      <c r="H222" s="8" t="s">
        <v>12</v>
      </c>
      <c r="I222" s="10" t="s">
        <v>13</v>
      </c>
      <c r="J222" s="10" t="s">
        <v>14</v>
      </c>
      <c r="K222" s="10" t="s">
        <v>15</v>
      </c>
      <c r="L222" s="10" t="s">
        <v>16</v>
      </c>
      <c r="M222" s="8" t="s">
        <v>17</v>
      </c>
      <c r="N222" s="8" t="s">
        <v>18</v>
      </c>
      <c r="O222" s="8" t="s">
        <v>19</v>
      </c>
      <c r="P222" s="8" t="s">
        <v>20</v>
      </c>
      <c r="Q222" s="8" t="s">
        <v>21</v>
      </c>
      <c r="R222" s="8" t="s">
        <v>22</v>
      </c>
      <c r="S222" s="8" t="s">
        <v>23</v>
      </c>
      <c r="T222" s="8" t="s">
        <v>24</v>
      </c>
      <c r="U222" s="8" t="s">
        <v>25</v>
      </c>
    </row>
    <row r="223" spans="1:21" x14ac:dyDescent="0.25">
      <c r="A223">
        <v>249</v>
      </c>
      <c r="B223" t="s">
        <v>253</v>
      </c>
      <c r="C223" t="s">
        <v>254</v>
      </c>
      <c r="D223">
        <v>15</v>
      </c>
      <c r="E223">
        <v>296.54000000000002</v>
      </c>
      <c r="F223">
        <v>4448.1000000000004</v>
      </c>
      <c r="G223">
        <v>400</v>
      </c>
      <c r="I223">
        <v>3651.01</v>
      </c>
      <c r="J223">
        <v>797.09000000000015</v>
      </c>
      <c r="K223">
        <v>0.16</v>
      </c>
      <c r="L223">
        <v>36.572928000000033</v>
      </c>
      <c r="M223">
        <v>388.05</v>
      </c>
      <c r="N223">
        <v>424.62292800000006</v>
      </c>
      <c r="O223">
        <v>0</v>
      </c>
      <c r="T223">
        <v>3326.4770720000006</v>
      </c>
      <c r="U223">
        <v>2926.4770720000006</v>
      </c>
    </row>
    <row r="224" spans="1:21" x14ac:dyDescent="0.25">
      <c r="A224">
        <v>61</v>
      </c>
      <c r="B224" t="s">
        <v>255</v>
      </c>
      <c r="C224" t="s">
        <v>57</v>
      </c>
      <c r="D224">
        <v>15</v>
      </c>
      <c r="E224">
        <v>207.19</v>
      </c>
      <c r="F224">
        <v>3107.85</v>
      </c>
      <c r="G224">
        <v>400</v>
      </c>
      <c r="I224">
        <v>2077.5100000000002</v>
      </c>
      <c r="J224">
        <v>1030.3399999999997</v>
      </c>
      <c r="K224">
        <v>0.10879999999999999</v>
      </c>
      <c r="L224">
        <v>112.10099199999998</v>
      </c>
      <c r="M224">
        <v>121.95</v>
      </c>
      <c r="N224">
        <v>234.05099199999998</v>
      </c>
      <c r="T224">
        <v>2858.8990079999999</v>
      </c>
      <c r="U224">
        <v>2458.8990079999999</v>
      </c>
    </row>
    <row r="225" spans="1:21" x14ac:dyDescent="0.25">
      <c r="F225">
        <v>7555.9500000000007</v>
      </c>
      <c r="G225">
        <v>800</v>
      </c>
      <c r="H225">
        <v>0</v>
      </c>
      <c r="I225">
        <v>5728.52</v>
      </c>
      <c r="J225">
        <v>1827.4299999999998</v>
      </c>
      <c r="K225">
        <v>0.26879999999999998</v>
      </c>
      <c r="L225">
        <v>148.67392000000001</v>
      </c>
      <c r="M225">
        <v>510</v>
      </c>
      <c r="N225">
        <v>658.67392000000007</v>
      </c>
      <c r="O225">
        <v>125.1</v>
      </c>
      <c r="P225">
        <v>540</v>
      </c>
      <c r="Q225">
        <v>1097</v>
      </c>
      <c r="R225">
        <v>0</v>
      </c>
      <c r="S225">
        <v>0</v>
      </c>
      <c r="T225">
        <v>6185.37608</v>
      </c>
      <c r="U225">
        <v>5385.37608</v>
      </c>
    </row>
    <row r="227" spans="1:21" s="3" customFormat="1" ht="18.75" x14ac:dyDescent="0.25">
      <c r="A227" s="35" t="s">
        <v>256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7"/>
    </row>
    <row r="228" spans="1:21" s="3" customFormat="1" ht="22.5" x14ac:dyDescent="0.25">
      <c r="A228" s="8" t="s">
        <v>5</v>
      </c>
      <c r="B228" s="8" t="s">
        <v>6</v>
      </c>
      <c r="C228" s="8" t="s">
        <v>7</v>
      </c>
      <c r="D228" s="8" t="s">
        <v>8</v>
      </c>
      <c r="E228" s="8" t="s">
        <v>9</v>
      </c>
      <c r="F228" s="8" t="s">
        <v>10</v>
      </c>
      <c r="G228" s="8" t="s">
        <v>11</v>
      </c>
      <c r="H228" s="8" t="s">
        <v>12</v>
      </c>
      <c r="I228" s="10" t="s">
        <v>13</v>
      </c>
      <c r="J228" s="10" t="s">
        <v>14</v>
      </c>
      <c r="K228" s="10" t="s">
        <v>15</v>
      </c>
      <c r="L228" s="10" t="s">
        <v>16</v>
      </c>
      <c r="M228" s="8" t="s">
        <v>17</v>
      </c>
      <c r="N228" s="8" t="s">
        <v>18</v>
      </c>
      <c r="O228" s="8" t="s">
        <v>19</v>
      </c>
      <c r="P228" s="8" t="s">
        <v>20</v>
      </c>
      <c r="Q228" s="8" t="s">
        <v>21</v>
      </c>
      <c r="R228" s="8" t="s">
        <v>22</v>
      </c>
      <c r="S228" s="8" t="s">
        <v>23</v>
      </c>
      <c r="T228" s="8" t="s">
        <v>24</v>
      </c>
      <c r="U228" s="8" t="s">
        <v>25</v>
      </c>
    </row>
    <row r="229" spans="1:21" x14ac:dyDescent="0.25">
      <c r="A229">
        <v>278</v>
      </c>
      <c r="B229" t="s">
        <v>257</v>
      </c>
      <c r="C229" t="s">
        <v>256</v>
      </c>
      <c r="D229">
        <v>15</v>
      </c>
      <c r="E229">
        <v>320.08</v>
      </c>
      <c r="F229">
        <v>4801.2</v>
      </c>
      <c r="G229">
        <v>400</v>
      </c>
      <c r="I229">
        <v>4244.01</v>
      </c>
      <c r="J229">
        <v>557.1899999999996</v>
      </c>
      <c r="K229">
        <v>0.1792</v>
      </c>
      <c r="L229">
        <v>99.848447999999948</v>
      </c>
      <c r="M229">
        <v>388.05</v>
      </c>
      <c r="N229">
        <v>487.89844799999997</v>
      </c>
      <c r="O229">
        <v>0</v>
      </c>
      <c r="T229">
        <v>4713.3015519999999</v>
      </c>
      <c r="U229">
        <v>4313.3015519999999</v>
      </c>
    </row>
    <row r="230" spans="1:21" x14ac:dyDescent="0.25">
      <c r="A230">
        <v>327</v>
      </c>
      <c r="B230" t="s">
        <v>258</v>
      </c>
      <c r="C230" t="s">
        <v>259</v>
      </c>
      <c r="D230">
        <v>15</v>
      </c>
      <c r="E230">
        <v>320.08</v>
      </c>
      <c r="F230">
        <v>4801.2</v>
      </c>
      <c r="G230">
        <v>400</v>
      </c>
      <c r="I230">
        <v>4244.01</v>
      </c>
      <c r="J230">
        <v>557.1899999999996</v>
      </c>
      <c r="K230">
        <v>0.1792</v>
      </c>
      <c r="L230">
        <v>99.848447999999948</v>
      </c>
      <c r="M230">
        <v>389.05</v>
      </c>
      <c r="N230">
        <v>487.9</v>
      </c>
      <c r="O230">
        <v>0</v>
      </c>
      <c r="T230">
        <v>4713.3</v>
      </c>
      <c r="U230">
        <v>4313.3</v>
      </c>
    </row>
    <row r="231" spans="1:21" x14ac:dyDescent="0.25">
      <c r="F231">
        <v>9602.4</v>
      </c>
      <c r="G231">
        <v>800</v>
      </c>
      <c r="H231">
        <v>0</v>
      </c>
      <c r="N231">
        <v>975.79844800000001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9426.6015520000001</v>
      </c>
      <c r="U231">
        <v>8626.6015520000001</v>
      </c>
    </row>
    <row r="233" spans="1:21" s="3" customFormat="1" ht="18.75" x14ac:dyDescent="0.25">
      <c r="A233" s="49" t="s">
        <v>260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</row>
    <row r="234" spans="1:21" s="3" customFormat="1" ht="22.5" x14ac:dyDescent="0.25">
      <c r="A234" s="57" t="s">
        <v>5</v>
      </c>
      <c r="B234" s="8" t="s">
        <v>6</v>
      </c>
      <c r="C234" s="8" t="s">
        <v>7</v>
      </c>
      <c r="D234" s="8" t="s">
        <v>8</v>
      </c>
      <c r="E234" s="8" t="s">
        <v>9</v>
      </c>
      <c r="F234" s="8" t="s">
        <v>10</v>
      </c>
      <c r="G234" s="8" t="s">
        <v>11</v>
      </c>
      <c r="H234" s="8" t="s">
        <v>12</v>
      </c>
      <c r="I234" s="10" t="s">
        <v>13</v>
      </c>
      <c r="J234" s="10" t="s">
        <v>14</v>
      </c>
      <c r="K234" s="10" t="s">
        <v>15</v>
      </c>
      <c r="L234" s="10" t="s">
        <v>16</v>
      </c>
      <c r="M234" s="8" t="s">
        <v>17</v>
      </c>
      <c r="N234" s="8" t="s">
        <v>18</v>
      </c>
      <c r="O234" s="8" t="s">
        <v>19</v>
      </c>
      <c r="P234" s="8" t="s">
        <v>20</v>
      </c>
      <c r="Q234" s="8" t="s">
        <v>21</v>
      </c>
      <c r="R234" s="8" t="s">
        <v>22</v>
      </c>
      <c r="S234" s="8" t="s">
        <v>23</v>
      </c>
      <c r="T234" s="8" t="s">
        <v>24</v>
      </c>
      <c r="U234" s="8" t="s">
        <v>25</v>
      </c>
    </row>
    <row r="235" spans="1:21" x14ac:dyDescent="0.25">
      <c r="A235">
        <v>291</v>
      </c>
      <c r="B235" t="s">
        <v>261</v>
      </c>
      <c r="C235" t="s">
        <v>262</v>
      </c>
      <c r="D235">
        <v>15</v>
      </c>
      <c r="E235">
        <v>296.54000000000002</v>
      </c>
      <c r="F235">
        <v>4448.1000000000004</v>
      </c>
      <c r="G235">
        <v>400</v>
      </c>
      <c r="I235">
        <v>4244.01</v>
      </c>
      <c r="J235">
        <v>204.09000000000015</v>
      </c>
      <c r="K235">
        <v>0.1792</v>
      </c>
      <c r="L235">
        <v>36.572928000000033</v>
      </c>
      <c r="M235">
        <v>388.05</v>
      </c>
      <c r="N235">
        <v>424.62292800000006</v>
      </c>
      <c r="O235">
        <v>0</v>
      </c>
      <c r="T235">
        <v>4423.4770720000006</v>
      </c>
      <c r="U235">
        <v>4023.4770720000006</v>
      </c>
    </row>
    <row r="236" spans="1:21" x14ac:dyDescent="0.25">
      <c r="A236">
        <v>221</v>
      </c>
      <c r="B236" t="s">
        <v>263</v>
      </c>
      <c r="C236" t="s">
        <v>264</v>
      </c>
      <c r="D236">
        <v>15</v>
      </c>
      <c r="E236">
        <v>170</v>
      </c>
      <c r="F236">
        <v>2550</v>
      </c>
      <c r="G236">
        <v>400</v>
      </c>
      <c r="I236">
        <v>2077.5100000000002</v>
      </c>
      <c r="J236">
        <v>472.48999999999978</v>
      </c>
      <c r="K236">
        <v>0.10879999999999999</v>
      </c>
      <c r="L236">
        <v>51.406911999999977</v>
      </c>
      <c r="M236">
        <v>121.95</v>
      </c>
      <c r="N236">
        <v>173.35691199999997</v>
      </c>
      <c r="T236">
        <v>2205.9930879999997</v>
      </c>
      <c r="U236">
        <v>1805.9930879999997</v>
      </c>
    </row>
    <row r="237" spans="1:21" x14ac:dyDescent="0.25">
      <c r="F237">
        <v>6998.1</v>
      </c>
      <c r="G237">
        <v>800</v>
      </c>
      <c r="H237">
        <v>0</v>
      </c>
      <c r="I237">
        <v>6321.52</v>
      </c>
      <c r="J237">
        <v>676.57999999999993</v>
      </c>
      <c r="L237">
        <v>87.97984000000001</v>
      </c>
      <c r="M237">
        <v>510</v>
      </c>
      <c r="N237">
        <v>597.97983999999997</v>
      </c>
      <c r="O237">
        <v>160.35</v>
      </c>
      <c r="P237">
        <v>0</v>
      </c>
      <c r="Q237">
        <v>731</v>
      </c>
      <c r="R237">
        <v>0</v>
      </c>
      <c r="S237">
        <v>0</v>
      </c>
      <c r="T237">
        <v>6629.4701600000008</v>
      </c>
      <c r="U237">
        <v>5829.4701600000008</v>
      </c>
    </row>
    <row r="239" spans="1:21" s="3" customFormat="1" ht="18.75" x14ac:dyDescent="0.25">
      <c r="A239" s="35" t="s">
        <v>265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7"/>
    </row>
    <row r="240" spans="1:21" s="38" customFormat="1" ht="22.5" x14ac:dyDescent="0.25">
      <c r="A240" s="57" t="s">
        <v>5</v>
      </c>
      <c r="B240" s="8" t="s">
        <v>6</v>
      </c>
      <c r="C240" s="8" t="s">
        <v>7</v>
      </c>
      <c r="D240" s="8" t="s">
        <v>8</v>
      </c>
      <c r="E240" s="8" t="s">
        <v>9</v>
      </c>
      <c r="F240" s="8" t="s">
        <v>10</v>
      </c>
      <c r="G240" s="8" t="s">
        <v>11</v>
      </c>
      <c r="H240" s="8" t="s">
        <v>12</v>
      </c>
      <c r="I240" s="10" t="s">
        <v>13</v>
      </c>
      <c r="J240" s="10" t="s">
        <v>14</v>
      </c>
      <c r="K240" s="10" t="s">
        <v>15</v>
      </c>
      <c r="L240" s="10" t="s">
        <v>16</v>
      </c>
      <c r="M240" s="8" t="s">
        <v>17</v>
      </c>
      <c r="N240" s="8" t="s">
        <v>18</v>
      </c>
      <c r="O240" s="8" t="s">
        <v>19</v>
      </c>
      <c r="P240" s="8" t="s">
        <v>20</v>
      </c>
      <c r="Q240" s="8" t="s">
        <v>21</v>
      </c>
      <c r="R240" s="8" t="s">
        <v>22</v>
      </c>
      <c r="S240" s="8" t="s">
        <v>23</v>
      </c>
      <c r="T240" s="8" t="s">
        <v>24</v>
      </c>
      <c r="U240" s="8" t="s">
        <v>25</v>
      </c>
    </row>
    <row r="241" spans="1:21" x14ac:dyDescent="0.25">
      <c r="A241">
        <v>310</v>
      </c>
      <c r="B241" t="s">
        <v>266</v>
      </c>
      <c r="C241" t="s">
        <v>267</v>
      </c>
      <c r="D241">
        <v>15</v>
      </c>
      <c r="E241">
        <v>296.54000000000002</v>
      </c>
      <c r="F241">
        <v>4448.1000000000004</v>
      </c>
      <c r="G241">
        <v>400</v>
      </c>
      <c r="I241">
        <v>4244.01</v>
      </c>
      <c r="J241">
        <v>204.09000000000015</v>
      </c>
      <c r="K241">
        <v>0.1792</v>
      </c>
      <c r="L241">
        <v>36.572928000000033</v>
      </c>
      <c r="M241">
        <v>388.05</v>
      </c>
      <c r="N241">
        <v>424.62292800000006</v>
      </c>
      <c r="O241">
        <v>0</v>
      </c>
      <c r="T241">
        <v>4423.4770720000006</v>
      </c>
      <c r="U241">
        <v>4023.4770720000006</v>
      </c>
    </row>
    <row r="242" spans="1:21" x14ac:dyDescent="0.25">
      <c r="A242">
        <v>303</v>
      </c>
      <c r="B242" t="s">
        <v>268</v>
      </c>
      <c r="C242" t="s">
        <v>269</v>
      </c>
      <c r="D242">
        <v>15</v>
      </c>
      <c r="E242">
        <v>258.18</v>
      </c>
      <c r="F242">
        <v>3872.7000000000003</v>
      </c>
      <c r="G242">
        <v>400</v>
      </c>
      <c r="I242">
        <v>3651.01</v>
      </c>
      <c r="J242">
        <v>221.69000000000005</v>
      </c>
      <c r="K242">
        <v>0.16</v>
      </c>
      <c r="L242">
        <v>35.470400000000012</v>
      </c>
      <c r="M242">
        <v>292.25</v>
      </c>
      <c r="N242">
        <v>328.72</v>
      </c>
      <c r="O242">
        <v>0</v>
      </c>
      <c r="T242">
        <v>3943.9800000000005</v>
      </c>
      <c r="U242">
        <v>3543.9800000000005</v>
      </c>
    </row>
    <row r="243" spans="1:21" x14ac:dyDescent="0.25">
      <c r="A243">
        <v>93</v>
      </c>
      <c r="B243" t="s">
        <v>270</v>
      </c>
      <c r="C243" t="s">
        <v>271</v>
      </c>
      <c r="D243">
        <v>15</v>
      </c>
      <c r="E243">
        <v>258.18</v>
      </c>
      <c r="F243">
        <v>3872.7000000000003</v>
      </c>
      <c r="G243">
        <v>400</v>
      </c>
      <c r="H243">
        <v>1032.72</v>
      </c>
      <c r="I243">
        <v>3651.01</v>
      </c>
      <c r="J243">
        <v>221.69000000000005</v>
      </c>
      <c r="K243">
        <v>0.16</v>
      </c>
      <c r="L243">
        <v>35.470400000000012</v>
      </c>
      <c r="M243">
        <v>293.25</v>
      </c>
      <c r="N243">
        <v>328.72040000000004</v>
      </c>
      <c r="O243">
        <v>0</v>
      </c>
      <c r="T243">
        <v>3926.6996000000008</v>
      </c>
      <c r="U243">
        <v>3526.6996000000008</v>
      </c>
    </row>
    <row r="244" spans="1:21" x14ac:dyDescent="0.25">
      <c r="A244">
        <v>90</v>
      </c>
      <c r="B244" t="s">
        <v>272</v>
      </c>
      <c r="C244" t="s">
        <v>271</v>
      </c>
      <c r="D244">
        <v>15</v>
      </c>
      <c r="E244">
        <v>258.18</v>
      </c>
      <c r="F244">
        <v>3872.7000000000003</v>
      </c>
      <c r="G244">
        <v>400</v>
      </c>
      <c r="I244">
        <v>3651.01</v>
      </c>
      <c r="J244">
        <v>221.69000000000005</v>
      </c>
      <c r="K244">
        <v>0.16</v>
      </c>
      <c r="L244">
        <v>35.470400000000012</v>
      </c>
      <c r="M244">
        <v>293.25</v>
      </c>
      <c r="N244">
        <v>328.72040000000004</v>
      </c>
      <c r="T244">
        <v>2693.9796000000006</v>
      </c>
      <c r="U244">
        <v>2293.9796000000006</v>
      </c>
    </row>
    <row r="245" spans="1:21" x14ac:dyDescent="0.25">
      <c r="A245">
        <v>95</v>
      </c>
      <c r="B245" t="s">
        <v>273</v>
      </c>
      <c r="C245" t="s">
        <v>271</v>
      </c>
      <c r="D245">
        <v>15</v>
      </c>
      <c r="E245">
        <v>258.18</v>
      </c>
      <c r="F245">
        <v>3872.7000000000003</v>
      </c>
      <c r="G245">
        <v>400</v>
      </c>
      <c r="I245">
        <v>3651.01</v>
      </c>
      <c r="J245">
        <v>221.69000000000005</v>
      </c>
      <c r="K245">
        <v>0.16</v>
      </c>
      <c r="L245">
        <v>35.470400000000012</v>
      </c>
      <c r="M245">
        <v>293.25</v>
      </c>
      <c r="N245">
        <v>328.72040000000004</v>
      </c>
      <c r="T245">
        <v>3943.9796000000006</v>
      </c>
      <c r="U245">
        <v>3543.9796000000006</v>
      </c>
    </row>
    <row r="246" spans="1:21" x14ac:dyDescent="0.25">
      <c r="A246">
        <v>182</v>
      </c>
      <c r="B246" t="s">
        <v>274</v>
      </c>
      <c r="C246" t="s">
        <v>275</v>
      </c>
      <c r="D246">
        <v>15</v>
      </c>
      <c r="E246">
        <v>296.54000000000002</v>
      </c>
      <c r="F246">
        <v>4448.1000000000004</v>
      </c>
      <c r="G246">
        <v>400</v>
      </c>
      <c r="I246">
        <v>4244.01</v>
      </c>
      <c r="J246">
        <v>204.09000000000015</v>
      </c>
      <c r="K246">
        <v>0.1792</v>
      </c>
      <c r="L246">
        <v>36.572928000000033</v>
      </c>
      <c r="M246">
        <v>388.05</v>
      </c>
      <c r="N246">
        <v>424.62292800000006</v>
      </c>
      <c r="O246">
        <v>0</v>
      </c>
      <c r="T246">
        <v>2323.4770720000006</v>
      </c>
      <c r="U246">
        <v>1923.4770720000006</v>
      </c>
    </row>
    <row r="247" spans="1:21" x14ac:dyDescent="0.25">
      <c r="A247">
        <v>86</v>
      </c>
      <c r="B247" t="s">
        <v>276</v>
      </c>
      <c r="C247" t="s">
        <v>277</v>
      </c>
      <c r="D247">
        <v>15</v>
      </c>
      <c r="E247">
        <v>276.02999999999997</v>
      </c>
      <c r="F247">
        <v>4140.45</v>
      </c>
      <c r="G247">
        <v>400</v>
      </c>
      <c r="I247">
        <v>3651.01</v>
      </c>
      <c r="J247">
        <v>489.4399999999996</v>
      </c>
      <c r="K247">
        <v>0.16</v>
      </c>
      <c r="L247">
        <v>78.310399999999944</v>
      </c>
      <c r="M247">
        <v>293.25</v>
      </c>
      <c r="N247">
        <v>371.56039999999996</v>
      </c>
      <c r="O247">
        <v>0</v>
      </c>
      <c r="T247">
        <v>4168.8895999999995</v>
      </c>
      <c r="U247">
        <v>3768.8895999999995</v>
      </c>
    </row>
    <row r="248" spans="1:21" x14ac:dyDescent="0.25">
      <c r="A248">
        <v>85</v>
      </c>
      <c r="B248" t="s">
        <v>278</v>
      </c>
      <c r="C248" t="s">
        <v>277</v>
      </c>
      <c r="D248">
        <v>15</v>
      </c>
      <c r="E248">
        <v>276.02999999999997</v>
      </c>
      <c r="F248">
        <v>4140.45</v>
      </c>
      <c r="G248">
        <v>400</v>
      </c>
      <c r="I248">
        <v>3651.01</v>
      </c>
      <c r="J248">
        <v>489.4399999999996</v>
      </c>
      <c r="K248">
        <v>0.16</v>
      </c>
      <c r="L248">
        <v>78.310399999999944</v>
      </c>
      <c r="M248">
        <v>293.25</v>
      </c>
      <c r="N248">
        <v>371.56039999999996</v>
      </c>
      <c r="O248">
        <v>0</v>
      </c>
      <c r="T248">
        <v>4168.8895999999995</v>
      </c>
      <c r="U248">
        <v>3768.8895999999995</v>
      </c>
    </row>
    <row r="249" spans="1:21" x14ac:dyDescent="0.25">
      <c r="A249">
        <v>87</v>
      </c>
      <c r="B249" t="s">
        <v>279</v>
      </c>
      <c r="C249" t="s">
        <v>277</v>
      </c>
      <c r="D249">
        <v>15</v>
      </c>
      <c r="E249">
        <v>276.02999999999997</v>
      </c>
      <c r="F249">
        <v>4140.45</v>
      </c>
      <c r="G249">
        <v>400</v>
      </c>
      <c r="I249">
        <v>3651.01</v>
      </c>
      <c r="J249">
        <v>489.4399999999996</v>
      </c>
      <c r="K249">
        <v>0.16</v>
      </c>
      <c r="L249">
        <v>78.310399999999944</v>
      </c>
      <c r="M249">
        <v>293.25</v>
      </c>
      <c r="N249">
        <v>371.56039999999996</v>
      </c>
      <c r="O249">
        <v>0</v>
      </c>
      <c r="T249">
        <v>4168.8895999999995</v>
      </c>
      <c r="U249">
        <v>3768.8895999999995</v>
      </c>
    </row>
    <row r="250" spans="1:21" x14ac:dyDescent="0.25">
      <c r="A250">
        <v>88</v>
      </c>
      <c r="B250" t="s">
        <v>280</v>
      </c>
      <c r="C250" t="s">
        <v>277</v>
      </c>
      <c r="D250">
        <v>15</v>
      </c>
      <c r="E250">
        <v>276.02999999999997</v>
      </c>
      <c r="F250">
        <v>4140.45</v>
      </c>
      <c r="G250">
        <v>400</v>
      </c>
      <c r="I250">
        <v>3651.01</v>
      </c>
      <c r="J250">
        <v>489.4399999999996</v>
      </c>
      <c r="K250">
        <v>0.16</v>
      </c>
      <c r="L250">
        <v>78.310399999999944</v>
      </c>
      <c r="M250">
        <v>293.25</v>
      </c>
      <c r="N250">
        <v>371.56039999999996</v>
      </c>
      <c r="O250">
        <v>0</v>
      </c>
      <c r="T250">
        <v>4168.8895999999995</v>
      </c>
      <c r="U250">
        <v>3768.8895999999995</v>
      </c>
    </row>
    <row r="251" spans="1:21" x14ac:dyDescent="0.25">
      <c r="A251">
        <v>91</v>
      </c>
      <c r="B251" t="s">
        <v>281</v>
      </c>
      <c r="C251" t="s">
        <v>277</v>
      </c>
      <c r="D251">
        <v>15</v>
      </c>
      <c r="E251">
        <v>276.02999999999997</v>
      </c>
      <c r="F251">
        <v>4140.45</v>
      </c>
      <c r="G251">
        <v>400</v>
      </c>
      <c r="I251">
        <v>3651.01</v>
      </c>
      <c r="J251">
        <v>489.4399999999996</v>
      </c>
      <c r="K251">
        <v>0.16</v>
      </c>
      <c r="L251">
        <v>78.310399999999944</v>
      </c>
      <c r="M251">
        <v>293.25</v>
      </c>
      <c r="N251">
        <v>371.56039999999996</v>
      </c>
      <c r="O251">
        <v>0</v>
      </c>
      <c r="T251">
        <v>3528.8895999999995</v>
      </c>
      <c r="U251">
        <v>3128.8895999999995</v>
      </c>
    </row>
    <row r="252" spans="1:21" x14ac:dyDescent="0.25">
      <c r="A252">
        <v>92</v>
      </c>
      <c r="B252" t="s">
        <v>282</v>
      </c>
      <c r="C252" t="s">
        <v>277</v>
      </c>
      <c r="D252">
        <v>15</v>
      </c>
      <c r="E252">
        <v>276.02999999999997</v>
      </c>
      <c r="F252">
        <v>4140.45</v>
      </c>
      <c r="G252">
        <v>400</v>
      </c>
      <c r="I252">
        <v>3651.01</v>
      </c>
      <c r="J252">
        <v>489.4399999999996</v>
      </c>
      <c r="K252">
        <v>0.16</v>
      </c>
      <c r="L252">
        <v>78.310399999999944</v>
      </c>
      <c r="M252">
        <v>293.25</v>
      </c>
      <c r="N252">
        <v>371.56039999999996</v>
      </c>
      <c r="O252">
        <v>0</v>
      </c>
      <c r="T252">
        <v>4168.8895999999995</v>
      </c>
      <c r="U252">
        <v>3768.8895999999995</v>
      </c>
    </row>
    <row r="253" spans="1:21" x14ac:dyDescent="0.25">
      <c r="A253">
        <v>46</v>
      </c>
      <c r="B253" t="s">
        <v>283</v>
      </c>
      <c r="C253" t="s">
        <v>284</v>
      </c>
      <c r="D253">
        <v>15</v>
      </c>
      <c r="E253">
        <v>370.77</v>
      </c>
      <c r="F253">
        <v>5561.5499999999993</v>
      </c>
      <c r="G253">
        <v>400</v>
      </c>
      <c r="I253">
        <v>5081.01</v>
      </c>
      <c r="J253">
        <v>480.53999999999905</v>
      </c>
      <c r="K253">
        <v>0.21360000000000001</v>
      </c>
      <c r="L253">
        <v>102.64334399999979</v>
      </c>
      <c r="M253">
        <v>538.20000000000005</v>
      </c>
      <c r="N253">
        <v>640.84334399999989</v>
      </c>
      <c r="T253">
        <v>5320.7066559999994</v>
      </c>
      <c r="U253">
        <v>4920.7066559999994</v>
      </c>
    </row>
    <row r="254" spans="1:21" x14ac:dyDescent="0.25">
      <c r="A254">
        <v>48</v>
      </c>
      <c r="B254" t="s">
        <v>285</v>
      </c>
      <c r="C254" t="s">
        <v>286</v>
      </c>
      <c r="D254">
        <v>15</v>
      </c>
      <c r="E254">
        <v>296.54000000000002</v>
      </c>
      <c r="F254">
        <v>4448.1000000000004</v>
      </c>
      <c r="G254">
        <v>400</v>
      </c>
      <c r="I254">
        <v>4244.01</v>
      </c>
      <c r="J254">
        <v>204.09000000000015</v>
      </c>
      <c r="K254">
        <v>0.1792</v>
      </c>
      <c r="L254">
        <v>36.572928000000033</v>
      </c>
      <c r="M254">
        <v>388.05</v>
      </c>
      <c r="N254">
        <v>424.62292800000006</v>
      </c>
      <c r="T254">
        <v>4423.4770720000006</v>
      </c>
      <c r="U254">
        <v>4023.4770720000006</v>
      </c>
    </row>
    <row r="255" spans="1:21" x14ac:dyDescent="0.25">
      <c r="F255">
        <v>59239.349999999984</v>
      </c>
      <c r="G255">
        <v>5600</v>
      </c>
      <c r="H255">
        <v>1032.72</v>
      </c>
      <c r="I255">
        <v>54323.140000000021</v>
      </c>
      <c r="J255">
        <v>4916.2099999999973</v>
      </c>
      <c r="L255">
        <v>824.10612799999967</v>
      </c>
      <c r="M255">
        <v>4633.8500000000004</v>
      </c>
      <c r="N255">
        <v>5458.9557279999999</v>
      </c>
      <c r="O255">
        <v>0</v>
      </c>
      <c r="P255">
        <v>5040</v>
      </c>
      <c r="Q255">
        <v>0</v>
      </c>
      <c r="R255">
        <v>0</v>
      </c>
      <c r="S255">
        <v>0</v>
      </c>
      <c r="T255">
        <v>55373.114272000013</v>
      </c>
      <c r="U255">
        <v>49773.114272000006</v>
      </c>
    </row>
    <row r="257" spans="1:21" s="3" customFormat="1" ht="18.75" x14ac:dyDescent="0.25">
      <c r="A257" s="49" t="s">
        <v>287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</row>
    <row r="258" spans="1:21" s="3" customFormat="1" ht="22.5" x14ac:dyDescent="0.25">
      <c r="A258" s="57" t="s">
        <v>5</v>
      </c>
      <c r="B258" s="8" t="s">
        <v>6</v>
      </c>
      <c r="C258" s="8" t="s">
        <v>7</v>
      </c>
      <c r="D258" s="8" t="s">
        <v>8</v>
      </c>
      <c r="E258" s="8" t="s">
        <v>9</v>
      </c>
      <c r="F258" s="8" t="s">
        <v>10</v>
      </c>
      <c r="G258" s="8" t="s">
        <v>11</v>
      </c>
      <c r="H258" s="8" t="s">
        <v>12</v>
      </c>
      <c r="I258" s="10" t="s">
        <v>13</v>
      </c>
      <c r="J258" s="10" t="s">
        <v>14</v>
      </c>
      <c r="K258" s="10" t="s">
        <v>15</v>
      </c>
      <c r="L258" s="10" t="s">
        <v>16</v>
      </c>
      <c r="M258" s="8" t="s">
        <v>17</v>
      </c>
      <c r="N258" s="8" t="s">
        <v>18</v>
      </c>
      <c r="O258" s="8" t="s">
        <v>19</v>
      </c>
      <c r="P258" s="8" t="s">
        <v>20</v>
      </c>
      <c r="Q258" s="8" t="s">
        <v>21</v>
      </c>
      <c r="R258" s="8" t="s">
        <v>22</v>
      </c>
      <c r="S258" s="8" t="s">
        <v>23</v>
      </c>
      <c r="T258" s="8" t="s">
        <v>24</v>
      </c>
      <c r="U258" s="8" t="s">
        <v>25</v>
      </c>
    </row>
    <row r="259" spans="1:21" x14ac:dyDescent="0.25">
      <c r="A259">
        <v>98</v>
      </c>
      <c r="B259" t="s">
        <v>288</v>
      </c>
      <c r="C259" t="s">
        <v>289</v>
      </c>
      <c r="D259">
        <v>15</v>
      </c>
      <c r="E259">
        <v>296.54000000000002</v>
      </c>
      <c r="F259">
        <v>4448.1000000000004</v>
      </c>
      <c r="G259">
        <v>400</v>
      </c>
      <c r="I259">
        <v>4244.01</v>
      </c>
      <c r="J259">
        <v>204.09000000000015</v>
      </c>
      <c r="K259">
        <v>0.1792</v>
      </c>
      <c r="L259">
        <v>36.572928000000033</v>
      </c>
      <c r="M259">
        <v>388.05</v>
      </c>
      <c r="N259">
        <v>424.62292800000006</v>
      </c>
      <c r="O259">
        <v>0</v>
      </c>
      <c r="T259">
        <v>4423.4770720000006</v>
      </c>
      <c r="U259">
        <v>4023.4770720000006</v>
      </c>
    </row>
    <row r="260" spans="1:21" x14ac:dyDescent="0.25">
      <c r="B260" t="s">
        <v>290</v>
      </c>
      <c r="C260" t="s">
        <v>116</v>
      </c>
      <c r="T260">
        <v>0</v>
      </c>
      <c r="U260">
        <v>0</v>
      </c>
    </row>
    <row r="261" spans="1:21" x14ac:dyDescent="0.25">
      <c r="A261">
        <v>298</v>
      </c>
      <c r="B261" t="s">
        <v>291</v>
      </c>
      <c r="C261" t="s">
        <v>292</v>
      </c>
      <c r="D261">
        <v>15</v>
      </c>
      <c r="E261">
        <v>250.29</v>
      </c>
      <c r="F261">
        <v>3754.35</v>
      </c>
      <c r="G261">
        <v>400</v>
      </c>
      <c r="L261">
        <v>16.534399999999952</v>
      </c>
      <c r="M261">
        <v>293.25</v>
      </c>
      <c r="N261">
        <v>309.78439999999995</v>
      </c>
      <c r="T261">
        <v>3844.5656000000004</v>
      </c>
      <c r="U261">
        <v>3444.5656000000004</v>
      </c>
    </row>
    <row r="262" spans="1:21" x14ac:dyDescent="0.25">
      <c r="A262">
        <v>215</v>
      </c>
      <c r="B262" t="s">
        <v>293</v>
      </c>
      <c r="C262" t="s">
        <v>182</v>
      </c>
      <c r="D262">
        <v>15</v>
      </c>
      <c r="E262">
        <v>203.32</v>
      </c>
      <c r="F262">
        <v>3049.7999999999997</v>
      </c>
      <c r="G262">
        <v>400</v>
      </c>
      <c r="L262">
        <v>105.78515199999995</v>
      </c>
      <c r="M262">
        <v>121.95</v>
      </c>
      <c r="N262">
        <v>227.73515199999997</v>
      </c>
      <c r="T262">
        <v>3222.064848</v>
      </c>
      <c r="U262">
        <v>2822.064848</v>
      </c>
    </row>
    <row r="263" spans="1:21" x14ac:dyDescent="0.25">
      <c r="A263">
        <v>204</v>
      </c>
      <c r="B263" t="s">
        <v>294</v>
      </c>
      <c r="C263" t="s">
        <v>182</v>
      </c>
      <c r="D263">
        <v>15</v>
      </c>
      <c r="E263">
        <v>203.32</v>
      </c>
      <c r="F263">
        <v>3049.7999999999997</v>
      </c>
      <c r="G263">
        <v>400</v>
      </c>
      <c r="L263">
        <v>105.78515199999995</v>
      </c>
      <c r="M263">
        <v>121.95</v>
      </c>
      <c r="N263">
        <v>227.73515199999997</v>
      </c>
      <c r="T263">
        <v>3222.064848</v>
      </c>
      <c r="U263">
        <v>2822.064848</v>
      </c>
    </row>
    <row r="264" spans="1:21" x14ac:dyDescent="0.25">
      <c r="F264">
        <v>14302.05</v>
      </c>
      <c r="G264">
        <v>1600</v>
      </c>
      <c r="H264">
        <v>0</v>
      </c>
      <c r="I264">
        <v>4244.01</v>
      </c>
      <c r="J264">
        <v>204.09000000000015</v>
      </c>
      <c r="K264">
        <v>0.1792</v>
      </c>
      <c r="L264">
        <v>158.89247999999992</v>
      </c>
      <c r="M264">
        <v>925.2</v>
      </c>
      <c r="N264">
        <v>1189.8776319999999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14712.172368000001</v>
      </c>
      <c r="U264">
        <v>10290.107520000001</v>
      </c>
    </row>
    <row r="266" spans="1:21" s="3" customFormat="1" ht="18.75" x14ac:dyDescent="0.25">
      <c r="A266" s="49" t="s">
        <v>295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</row>
    <row r="267" spans="1:21" s="3" customFormat="1" ht="22.5" x14ac:dyDescent="0.25">
      <c r="A267" s="57" t="s">
        <v>5</v>
      </c>
      <c r="B267" s="8" t="s">
        <v>6</v>
      </c>
      <c r="C267" s="8" t="s">
        <v>7</v>
      </c>
      <c r="D267" s="8" t="s">
        <v>8</v>
      </c>
      <c r="E267" s="8" t="s">
        <v>9</v>
      </c>
      <c r="F267" s="8" t="s">
        <v>10</v>
      </c>
      <c r="G267" s="8" t="s">
        <v>11</v>
      </c>
      <c r="H267" s="8" t="s">
        <v>12</v>
      </c>
      <c r="I267" s="10" t="s">
        <v>13</v>
      </c>
      <c r="J267" s="10" t="s">
        <v>14</v>
      </c>
      <c r="K267" s="10" t="s">
        <v>15</v>
      </c>
      <c r="L267" s="10" t="s">
        <v>16</v>
      </c>
      <c r="M267" s="8" t="s">
        <v>17</v>
      </c>
      <c r="N267" s="8" t="s">
        <v>18</v>
      </c>
      <c r="O267" s="8" t="s">
        <v>19</v>
      </c>
      <c r="P267" s="8" t="s">
        <v>20</v>
      </c>
      <c r="Q267" s="8" t="s">
        <v>21</v>
      </c>
      <c r="R267" s="8" t="s">
        <v>22</v>
      </c>
      <c r="S267" s="8" t="s">
        <v>23</v>
      </c>
      <c r="T267" s="8" t="s">
        <v>24</v>
      </c>
      <c r="U267" s="8" t="s">
        <v>25</v>
      </c>
    </row>
    <row r="268" spans="1:21" x14ac:dyDescent="0.25">
      <c r="A268">
        <v>13</v>
      </c>
      <c r="B268" t="s">
        <v>296</v>
      </c>
      <c r="C268" t="s">
        <v>289</v>
      </c>
      <c r="D268">
        <v>15</v>
      </c>
      <c r="E268">
        <v>296.54000000000002</v>
      </c>
      <c r="F268">
        <v>4448.1000000000004</v>
      </c>
      <c r="G268">
        <v>400</v>
      </c>
      <c r="I268">
        <v>4244.01</v>
      </c>
      <c r="J268">
        <v>204.09000000000015</v>
      </c>
      <c r="K268">
        <v>0.1792</v>
      </c>
      <c r="L268">
        <v>36.572928000000033</v>
      </c>
      <c r="M268">
        <v>388.05</v>
      </c>
      <c r="N268">
        <v>424.62292800000006</v>
      </c>
      <c r="O268">
        <v>0</v>
      </c>
      <c r="T268">
        <v>4423.4770720000006</v>
      </c>
      <c r="U268">
        <v>4023.4770720000006</v>
      </c>
    </row>
    <row r="269" spans="1:21" x14ac:dyDescent="0.25">
      <c r="A269">
        <v>246</v>
      </c>
      <c r="B269" t="s">
        <v>297</v>
      </c>
      <c r="C269" t="s">
        <v>57</v>
      </c>
      <c r="D269">
        <v>15</v>
      </c>
      <c r="E269">
        <v>165.05</v>
      </c>
      <c r="F269">
        <v>2475.75</v>
      </c>
      <c r="G269">
        <v>400</v>
      </c>
      <c r="I269">
        <v>2077.5100000000002</v>
      </c>
      <c r="J269">
        <v>398.23999999999978</v>
      </c>
      <c r="K269">
        <v>0.10879999999999999</v>
      </c>
      <c r="L269">
        <v>43.328511999999982</v>
      </c>
      <c r="M269">
        <v>121.95</v>
      </c>
      <c r="N269">
        <v>165.27851199999998</v>
      </c>
      <c r="T269">
        <v>2870.821488</v>
      </c>
      <c r="U269">
        <v>2470.821488</v>
      </c>
    </row>
    <row r="270" spans="1:21" x14ac:dyDescent="0.25">
      <c r="F270">
        <v>6923.85</v>
      </c>
      <c r="G270">
        <v>800</v>
      </c>
      <c r="H270">
        <v>0</v>
      </c>
      <c r="N270">
        <v>589.90144000000009</v>
      </c>
      <c r="O270">
        <v>160.35</v>
      </c>
      <c r="P270">
        <v>0</v>
      </c>
      <c r="Q270">
        <v>0</v>
      </c>
      <c r="R270">
        <v>0</v>
      </c>
      <c r="S270">
        <v>0</v>
      </c>
      <c r="T270">
        <v>7294.2985600000011</v>
      </c>
      <c r="U270">
        <v>6494.2985600000011</v>
      </c>
    </row>
    <row r="272" spans="1:21" s="3" customFormat="1" ht="18.75" x14ac:dyDescent="0.25">
      <c r="A272" s="49" t="s">
        <v>298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</row>
    <row r="273" spans="1:21" s="3" customFormat="1" ht="22.5" x14ac:dyDescent="0.25">
      <c r="A273" s="8" t="s">
        <v>5</v>
      </c>
      <c r="B273" s="8" t="s">
        <v>6</v>
      </c>
      <c r="C273" s="8" t="s">
        <v>7</v>
      </c>
      <c r="D273" s="8" t="s">
        <v>8</v>
      </c>
      <c r="E273" s="8" t="s">
        <v>9</v>
      </c>
      <c r="F273" s="8" t="s">
        <v>10</v>
      </c>
      <c r="G273" s="8" t="s">
        <v>11</v>
      </c>
      <c r="H273" s="8" t="s">
        <v>12</v>
      </c>
      <c r="I273" s="10" t="s">
        <v>13</v>
      </c>
      <c r="J273" s="10" t="s">
        <v>14</v>
      </c>
      <c r="K273" s="10" t="s">
        <v>15</v>
      </c>
      <c r="L273" s="10" t="s">
        <v>16</v>
      </c>
      <c r="M273" s="8" t="s">
        <v>17</v>
      </c>
      <c r="N273" s="8" t="s">
        <v>18</v>
      </c>
      <c r="O273" s="8" t="s">
        <v>19</v>
      </c>
      <c r="P273" s="8" t="s">
        <v>20</v>
      </c>
      <c r="Q273" s="8" t="s">
        <v>21</v>
      </c>
      <c r="R273" s="8" t="s">
        <v>22</v>
      </c>
      <c r="S273" s="8" t="s">
        <v>23</v>
      </c>
      <c r="T273" s="8" t="s">
        <v>24</v>
      </c>
      <c r="U273" s="8" t="s">
        <v>25</v>
      </c>
    </row>
    <row r="274" spans="1:21" x14ac:dyDescent="0.25">
      <c r="A274">
        <v>296</v>
      </c>
      <c r="B274" t="s">
        <v>299</v>
      </c>
      <c r="C274" t="s">
        <v>289</v>
      </c>
      <c r="D274">
        <v>15</v>
      </c>
      <c r="E274">
        <v>296.54000000000002</v>
      </c>
      <c r="F274">
        <v>4448.1000000000004</v>
      </c>
      <c r="G274">
        <v>400</v>
      </c>
      <c r="I274">
        <v>4244.01</v>
      </c>
      <c r="J274">
        <v>204.09000000000015</v>
      </c>
      <c r="K274">
        <v>0.1792</v>
      </c>
      <c r="L274">
        <v>36.572928000000033</v>
      </c>
      <c r="M274">
        <v>388.05</v>
      </c>
      <c r="N274">
        <v>424.62292800000006</v>
      </c>
      <c r="O274">
        <v>0</v>
      </c>
      <c r="T274">
        <v>4423.4770720000006</v>
      </c>
      <c r="U274">
        <v>4023.4770720000006</v>
      </c>
    </row>
    <row r="275" spans="1:21" x14ac:dyDescent="0.25">
      <c r="A275">
        <v>311</v>
      </c>
      <c r="B275" t="s">
        <v>300</v>
      </c>
      <c r="C275" t="s">
        <v>57</v>
      </c>
      <c r="D275">
        <v>15</v>
      </c>
      <c r="E275">
        <v>250.29</v>
      </c>
      <c r="F275">
        <v>3754.35</v>
      </c>
      <c r="G275">
        <v>400</v>
      </c>
      <c r="I275">
        <v>3651.01</v>
      </c>
      <c r="J275">
        <v>103.33999999999969</v>
      </c>
      <c r="K275">
        <v>0.16</v>
      </c>
      <c r="L275">
        <v>16.534399999999952</v>
      </c>
      <c r="M275">
        <v>293.25</v>
      </c>
      <c r="N275">
        <v>309.78439999999995</v>
      </c>
      <c r="T275">
        <v>3844.5656000000004</v>
      </c>
      <c r="U275">
        <v>3444.5656000000004</v>
      </c>
    </row>
    <row r="276" spans="1:21" x14ac:dyDescent="0.25">
      <c r="A276">
        <v>104</v>
      </c>
      <c r="B276" t="s">
        <v>301</v>
      </c>
      <c r="C276" t="s">
        <v>182</v>
      </c>
      <c r="D276">
        <v>15</v>
      </c>
      <c r="E276">
        <v>153.71</v>
      </c>
      <c r="F276">
        <v>2305.65</v>
      </c>
      <c r="G276">
        <v>400</v>
      </c>
      <c r="I276">
        <v>2077.5100000000002</v>
      </c>
      <c r="J276">
        <v>228.13999999999987</v>
      </c>
      <c r="K276">
        <v>0.10879999999999999</v>
      </c>
      <c r="L276">
        <v>24.821631999999987</v>
      </c>
      <c r="M276">
        <v>121.95</v>
      </c>
      <c r="N276">
        <v>146.77163199999998</v>
      </c>
      <c r="T276">
        <v>2733.6283680000001</v>
      </c>
      <c r="U276">
        <v>2333.6283680000001</v>
      </c>
    </row>
    <row r="277" spans="1:21" x14ac:dyDescent="0.25">
      <c r="F277">
        <v>10508.1</v>
      </c>
      <c r="G277">
        <v>1200</v>
      </c>
      <c r="H277">
        <v>0</v>
      </c>
      <c r="N277">
        <v>881.17895999999996</v>
      </c>
      <c r="O277">
        <v>174.75</v>
      </c>
      <c r="P277">
        <v>0</v>
      </c>
      <c r="Q277">
        <v>0</v>
      </c>
      <c r="R277">
        <v>0</v>
      </c>
      <c r="S277">
        <v>0</v>
      </c>
      <c r="T277">
        <v>11001.671040000001</v>
      </c>
      <c r="U277">
        <v>9801.6710400000011</v>
      </c>
    </row>
    <row r="279" spans="1:21" s="3" customFormat="1" ht="18.75" x14ac:dyDescent="0.25">
      <c r="A279" s="35" t="s">
        <v>302</v>
      </c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7"/>
    </row>
    <row r="280" spans="1:21" s="3" customFormat="1" ht="22.5" x14ac:dyDescent="0.25">
      <c r="A280" s="57" t="s">
        <v>5</v>
      </c>
      <c r="B280" s="8" t="s">
        <v>6</v>
      </c>
      <c r="C280" s="8" t="s">
        <v>7</v>
      </c>
      <c r="D280" s="8" t="s">
        <v>8</v>
      </c>
      <c r="E280" s="8" t="s">
        <v>9</v>
      </c>
      <c r="F280" s="8" t="s">
        <v>10</v>
      </c>
      <c r="G280" s="8" t="s">
        <v>11</v>
      </c>
      <c r="H280" s="8" t="s">
        <v>12</v>
      </c>
      <c r="I280" s="10" t="s">
        <v>13</v>
      </c>
      <c r="J280" s="10" t="s">
        <v>14</v>
      </c>
      <c r="K280" s="10" t="s">
        <v>15</v>
      </c>
      <c r="L280" s="10" t="s">
        <v>16</v>
      </c>
      <c r="M280" s="8" t="s">
        <v>17</v>
      </c>
      <c r="N280" s="8" t="s">
        <v>18</v>
      </c>
      <c r="O280" s="8" t="s">
        <v>19</v>
      </c>
      <c r="P280" s="8" t="s">
        <v>20</v>
      </c>
      <c r="Q280" s="8" t="s">
        <v>21</v>
      </c>
      <c r="R280" s="8" t="s">
        <v>22</v>
      </c>
      <c r="S280" s="8" t="s">
        <v>23</v>
      </c>
      <c r="T280" s="8" t="s">
        <v>24</v>
      </c>
      <c r="U280" s="8" t="s">
        <v>25</v>
      </c>
    </row>
    <row r="281" spans="1:21" x14ac:dyDescent="0.25">
      <c r="A281">
        <v>321</v>
      </c>
      <c r="B281" t="s">
        <v>303</v>
      </c>
      <c r="C281" t="s">
        <v>289</v>
      </c>
      <c r="D281">
        <v>15</v>
      </c>
      <c r="E281">
        <v>296.54000000000002</v>
      </c>
      <c r="F281">
        <v>4448.1000000000004</v>
      </c>
      <c r="G281">
        <v>400</v>
      </c>
      <c r="I281">
        <v>4244.01</v>
      </c>
      <c r="J281">
        <v>204.09000000000015</v>
      </c>
      <c r="K281">
        <v>0.1792</v>
      </c>
      <c r="L281">
        <v>36.572928000000033</v>
      </c>
      <c r="M281">
        <v>388.05</v>
      </c>
      <c r="N281">
        <v>424.62292800000006</v>
      </c>
      <c r="O281">
        <v>0</v>
      </c>
      <c r="T281">
        <v>4423.4770720000006</v>
      </c>
      <c r="U281">
        <v>4023.4770720000006</v>
      </c>
    </row>
    <row r="282" spans="1:21" x14ac:dyDescent="0.25">
      <c r="A282">
        <v>287</v>
      </c>
      <c r="B282" t="s">
        <v>304</v>
      </c>
      <c r="C282" t="s">
        <v>57</v>
      </c>
      <c r="D282">
        <v>15</v>
      </c>
      <c r="E282">
        <v>165.05</v>
      </c>
      <c r="F282">
        <v>2475.75</v>
      </c>
      <c r="G282">
        <v>400</v>
      </c>
      <c r="I282">
        <v>2077.5100000000002</v>
      </c>
      <c r="J282">
        <v>398.23999999999978</v>
      </c>
      <c r="K282">
        <v>0.10879999999999999</v>
      </c>
      <c r="L282">
        <v>43.328511999999982</v>
      </c>
      <c r="M282">
        <v>121.95</v>
      </c>
      <c r="N282">
        <v>165.27851199999998</v>
      </c>
      <c r="T282">
        <v>2870.821488</v>
      </c>
      <c r="U282">
        <v>2470.821488</v>
      </c>
    </row>
    <row r="283" spans="1:21" x14ac:dyDescent="0.25">
      <c r="F283">
        <v>6923.85</v>
      </c>
      <c r="G283">
        <v>800</v>
      </c>
      <c r="H283">
        <v>0</v>
      </c>
      <c r="I283">
        <v>6321.52</v>
      </c>
      <c r="J283">
        <v>602.32999999999993</v>
      </c>
      <c r="K283">
        <v>0.28799999999999998</v>
      </c>
      <c r="L283">
        <v>79.901440000000008</v>
      </c>
      <c r="M283">
        <v>510</v>
      </c>
      <c r="N283">
        <v>589.90144000000009</v>
      </c>
      <c r="O283">
        <v>160.35</v>
      </c>
      <c r="P283">
        <v>0</v>
      </c>
      <c r="Q283">
        <v>0</v>
      </c>
      <c r="R283">
        <v>0</v>
      </c>
      <c r="S283">
        <v>0</v>
      </c>
      <c r="T283">
        <v>7294.2985600000011</v>
      </c>
      <c r="U283">
        <v>6494.2985600000011</v>
      </c>
    </row>
    <row r="285" spans="1:21" s="38" customFormat="1" ht="18.75" x14ac:dyDescent="0.25">
      <c r="A285" s="49" t="s">
        <v>305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</row>
    <row r="286" spans="1:21" s="38" customFormat="1" ht="22.5" x14ac:dyDescent="0.25">
      <c r="A286" s="57" t="s">
        <v>5</v>
      </c>
      <c r="B286" s="57" t="s">
        <v>6</v>
      </c>
      <c r="C286" s="57" t="s">
        <v>7</v>
      </c>
      <c r="D286" s="57" t="s">
        <v>8</v>
      </c>
      <c r="E286" s="57" t="s">
        <v>9</v>
      </c>
      <c r="F286" s="57" t="s">
        <v>10</v>
      </c>
      <c r="G286" s="57" t="s">
        <v>11</v>
      </c>
      <c r="H286" s="57" t="s">
        <v>12</v>
      </c>
      <c r="I286" s="58" t="s">
        <v>13</v>
      </c>
      <c r="J286" s="58" t="s">
        <v>14</v>
      </c>
      <c r="K286" s="58" t="s">
        <v>15</v>
      </c>
      <c r="L286" s="58" t="s">
        <v>16</v>
      </c>
      <c r="M286" s="57" t="s">
        <v>17</v>
      </c>
      <c r="N286" s="57" t="s">
        <v>18</v>
      </c>
      <c r="O286" s="57" t="s">
        <v>19</v>
      </c>
      <c r="P286" s="57" t="s">
        <v>20</v>
      </c>
      <c r="Q286" s="8" t="s">
        <v>21</v>
      </c>
      <c r="R286" s="57" t="s">
        <v>22</v>
      </c>
      <c r="S286" s="57" t="s">
        <v>23</v>
      </c>
      <c r="T286" s="57" t="s">
        <v>24</v>
      </c>
      <c r="U286" s="57" t="s">
        <v>25</v>
      </c>
    </row>
    <row r="287" spans="1:21" x14ac:dyDescent="0.25">
      <c r="A287">
        <v>325</v>
      </c>
      <c r="B287" t="s">
        <v>306</v>
      </c>
      <c r="C287" t="s">
        <v>289</v>
      </c>
      <c r="D287">
        <v>15</v>
      </c>
      <c r="E287">
        <v>296.54000000000002</v>
      </c>
      <c r="F287">
        <v>4448.1000000000004</v>
      </c>
      <c r="G287">
        <v>400</v>
      </c>
      <c r="I287">
        <v>4244.01</v>
      </c>
      <c r="J287">
        <v>204.09000000000015</v>
      </c>
      <c r="K287">
        <v>0.1792</v>
      </c>
      <c r="L287">
        <v>36.572928000000033</v>
      </c>
      <c r="M287">
        <v>388.05</v>
      </c>
      <c r="N287">
        <v>424.62292800000006</v>
      </c>
      <c r="O287">
        <v>0</v>
      </c>
      <c r="T287">
        <v>4423.4770720000006</v>
      </c>
      <c r="U287">
        <v>4023.4770720000006</v>
      </c>
    </row>
    <row r="288" spans="1:21" x14ac:dyDescent="0.25">
      <c r="A288">
        <v>201</v>
      </c>
      <c r="B288" t="s">
        <v>307</v>
      </c>
      <c r="C288" t="s">
        <v>37</v>
      </c>
      <c r="D288">
        <v>15</v>
      </c>
      <c r="E288">
        <v>250.29</v>
      </c>
      <c r="F288">
        <v>3754.35</v>
      </c>
      <c r="G288">
        <v>400</v>
      </c>
      <c r="I288">
        <v>3651.01</v>
      </c>
      <c r="J288">
        <v>103.33999999999969</v>
      </c>
      <c r="K288">
        <v>0.16</v>
      </c>
      <c r="L288">
        <v>16.534399999999952</v>
      </c>
      <c r="M288">
        <v>293.25</v>
      </c>
      <c r="N288">
        <v>309.78439999999995</v>
      </c>
      <c r="T288">
        <v>3844.5656000000004</v>
      </c>
      <c r="U288">
        <v>3444.5656000000004</v>
      </c>
    </row>
    <row r="289" spans="1:21" x14ac:dyDescent="0.25">
      <c r="A289">
        <v>282</v>
      </c>
      <c r="B289" t="s">
        <v>308</v>
      </c>
      <c r="C289" t="s">
        <v>57</v>
      </c>
      <c r="D289">
        <v>15</v>
      </c>
      <c r="E289">
        <v>165.05</v>
      </c>
      <c r="F289">
        <v>2475.75</v>
      </c>
      <c r="G289">
        <v>400</v>
      </c>
      <c r="I289">
        <v>2077.5100000000002</v>
      </c>
      <c r="J289">
        <v>398.23999999999978</v>
      </c>
      <c r="K289">
        <v>0.10879999999999999</v>
      </c>
      <c r="L289">
        <v>43.328511999999982</v>
      </c>
      <c r="M289">
        <v>121.95</v>
      </c>
      <c r="N289">
        <v>165.27851199999998</v>
      </c>
      <c r="T289">
        <v>2870.821488</v>
      </c>
      <c r="U289">
        <v>2470.821488</v>
      </c>
    </row>
    <row r="290" spans="1:21" x14ac:dyDescent="0.25">
      <c r="A290">
        <v>102</v>
      </c>
      <c r="B290" t="s">
        <v>309</v>
      </c>
      <c r="C290" t="s">
        <v>182</v>
      </c>
      <c r="D290">
        <v>15</v>
      </c>
      <c r="E290">
        <v>153.71</v>
      </c>
      <c r="F290">
        <v>2305.65</v>
      </c>
      <c r="G290">
        <v>400</v>
      </c>
      <c r="I290">
        <v>2077.5100000000002</v>
      </c>
      <c r="J290">
        <v>228.13999999999987</v>
      </c>
      <c r="K290">
        <v>0.10879999999999999</v>
      </c>
      <c r="L290">
        <v>24.821631999999987</v>
      </c>
      <c r="M290">
        <v>121.95</v>
      </c>
      <c r="N290">
        <v>146.77163199999998</v>
      </c>
      <c r="T290">
        <v>2733.6283680000001</v>
      </c>
      <c r="U290">
        <v>2333.6283680000001</v>
      </c>
    </row>
    <row r="291" spans="1:21" x14ac:dyDescent="0.25">
      <c r="A291">
        <v>71</v>
      </c>
      <c r="B291" t="s">
        <v>310</v>
      </c>
      <c r="C291" t="s">
        <v>89</v>
      </c>
      <c r="D291">
        <v>15</v>
      </c>
      <c r="E291">
        <v>196.61</v>
      </c>
      <c r="F291">
        <v>2949.15</v>
      </c>
      <c r="G291">
        <v>400</v>
      </c>
      <c r="I291">
        <v>2077.5100000000002</v>
      </c>
      <c r="J291">
        <v>871.63999999999987</v>
      </c>
      <c r="K291">
        <v>0.10879999999999999</v>
      </c>
      <c r="L291">
        <v>124.234432</v>
      </c>
      <c r="M291">
        <v>121.95</v>
      </c>
      <c r="N291">
        <v>246.18443200000002</v>
      </c>
      <c r="T291">
        <v>3277.7155680000001</v>
      </c>
      <c r="U291">
        <v>2877.7155680000001</v>
      </c>
    </row>
    <row r="292" spans="1:21" x14ac:dyDescent="0.25">
      <c r="A292">
        <v>56</v>
      </c>
      <c r="B292" t="s">
        <v>311</v>
      </c>
      <c r="C292" t="s">
        <v>292</v>
      </c>
      <c r="D292">
        <v>15</v>
      </c>
      <c r="E292">
        <v>196.61</v>
      </c>
      <c r="F292">
        <v>2949.15</v>
      </c>
      <c r="G292">
        <v>400</v>
      </c>
      <c r="I292">
        <v>2077.5100000000002</v>
      </c>
      <c r="J292">
        <v>871.63999999999987</v>
      </c>
      <c r="K292">
        <v>0.10879999999999999</v>
      </c>
      <c r="L292">
        <v>124.234432</v>
      </c>
      <c r="M292">
        <v>121.95</v>
      </c>
      <c r="N292">
        <v>246.18443200000002</v>
      </c>
      <c r="T292">
        <v>3277.7155680000001</v>
      </c>
      <c r="U292">
        <v>2877.7155680000001</v>
      </c>
    </row>
    <row r="293" spans="1:21" x14ac:dyDescent="0.25">
      <c r="F293">
        <v>18882.150000000001</v>
      </c>
      <c r="G293">
        <v>2400</v>
      </c>
      <c r="H293">
        <v>0</v>
      </c>
      <c r="N293">
        <v>1538.8263360000001</v>
      </c>
      <c r="O293">
        <v>684.6</v>
      </c>
      <c r="P293">
        <v>0</v>
      </c>
      <c r="Q293">
        <v>0</v>
      </c>
      <c r="R293">
        <v>0</v>
      </c>
      <c r="S293">
        <v>0</v>
      </c>
      <c r="T293">
        <v>20427.923664000002</v>
      </c>
      <c r="U293">
        <v>18027.923664000002</v>
      </c>
    </row>
    <row r="295" spans="1:21" x14ac:dyDescent="0.25">
      <c r="F295">
        <v>811363.11999999988</v>
      </c>
      <c r="G295">
        <v>56000</v>
      </c>
      <c r="H295">
        <v>14775.029999999999</v>
      </c>
      <c r="I295" t="e">
        <v>#N/A</v>
      </c>
      <c r="J295" t="e">
        <v>#N/A</v>
      </c>
      <c r="K295" t="e">
        <v>#N/A</v>
      </c>
      <c r="L295" t="e">
        <v>#N/A</v>
      </c>
      <c r="M295" t="e">
        <v>#N/A</v>
      </c>
      <c r="N295">
        <v>91944.757888000007</v>
      </c>
      <c r="O295">
        <v>5167.6499999999996</v>
      </c>
      <c r="P295">
        <v>22860</v>
      </c>
      <c r="Q295">
        <v>19673</v>
      </c>
      <c r="R295">
        <v>0</v>
      </c>
      <c r="S295">
        <v>14479.84</v>
      </c>
      <c r="T295">
        <v>772501.04211199994</v>
      </c>
      <c r="U295">
        <v>716501.04211199994</v>
      </c>
    </row>
    <row r="300" spans="1:21" s="59" customFormat="1" ht="17.25" x14ac:dyDescent="0.3">
      <c r="H300" s="60"/>
      <c r="I300" s="60"/>
      <c r="J300" s="60"/>
      <c r="K300" s="60"/>
      <c r="L300" s="60"/>
      <c r="M300" s="60"/>
      <c r="N300" s="60"/>
      <c r="O300" s="60"/>
    </row>
    <row r="301" spans="1:21" s="59" customFormat="1" ht="17.25" x14ac:dyDescent="0.3">
      <c r="B301" s="61"/>
      <c r="C301" s="61"/>
      <c r="E301" s="62"/>
      <c r="F301" s="62"/>
      <c r="G301" s="62"/>
      <c r="H301" s="60"/>
      <c r="I301" s="60"/>
      <c r="J301" s="60"/>
      <c r="K301" s="60"/>
      <c r="L301" s="60"/>
      <c r="M301" s="60"/>
      <c r="N301" s="60"/>
      <c r="O301" s="60"/>
    </row>
    <row r="302" spans="1:21" s="59" customFormat="1" ht="17.25" x14ac:dyDescent="0.3">
      <c r="B302" s="61"/>
      <c r="C302" s="61"/>
      <c r="H302" s="60"/>
      <c r="I302" s="60"/>
      <c r="J302" s="60"/>
      <c r="K302" s="60"/>
      <c r="L302" s="60"/>
      <c r="M302" s="60"/>
      <c r="N302" s="60"/>
      <c r="O302" s="60"/>
    </row>
    <row r="303" spans="1:21" s="59" customFormat="1" ht="17.25" x14ac:dyDescent="0.3">
      <c r="A303" s="63"/>
      <c r="B303" s="61"/>
      <c r="C303" s="61"/>
      <c r="E303" s="62"/>
      <c r="F303" s="62"/>
      <c r="G303" s="62"/>
      <c r="H303" s="60"/>
      <c r="I303" s="60"/>
      <c r="J303" s="60"/>
      <c r="K303" s="60"/>
      <c r="L303" s="60"/>
      <c r="M303" s="60"/>
      <c r="N303" s="60"/>
      <c r="O303" s="60"/>
    </row>
    <row r="304" spans="1:21" s="59" customFormat="1" ht="17.25" x14ac:dyDescent="0.3">
      <c r="A304" s="63"/>
      <c r="B304" s="64"/>
      <c r="C304" s="63"/>
      <c r="H304" s="60"/>
      <c r="I304" s="60"/>
      <c r="J304" s="60"/>
      <c r="K304" s="60"/>
      <c r="L304" s="60"/>
      <c r="M304" s="60"/>
      <c r="N304" s="60"/>
      <c r="O304" s="60"/>
    </row>
    <row r="305" spans="1:15" s="59" customFormat="1" ht="17.25" x14ac:dyDescent="0.3">
      <c r="A305" s="65"/>
      <c r="B305" s="66"/>
      <c r="C305" s="66"/>
      <c r="D305" s="67"/>
      <c r="E305" s="67"/>
      <c r="F305" s="67"/>
      <c r="G305" s="67"/>
      <c r="H305" s="60"/>
      <c r="I305" s="60"/>
      <c r="J305" s="60"/>
      <c r="K305" s="60"/>
      <c r="L305" s="60"/>
      <c r="M305" s="60"/>
      <c r="N305" s="60"/>
      <c r="O305" s="60"/>
    </row>
    <row r="306" spans="1:15" s="59" customFormat="1" ht="17.25" x14ac:dyDescent="0.3">
      <c r="A306" s="68"/>
      <c r="B306" s="69"/>
      <c r="C306" s="69"/>
      <c r="D306" s="68"/>
      <c r="E306" s="68"/>
      <c r="F306" s="68"/>
      <c r="G306" s="68"/>
      <c r="H306" s="70"/>
      <c r="I306" s="70"/>
      <c r="J306" s="70"/>
      <c r="K306" s="70"/>
      <c r="L306" s="70"/>
      <c r="M306" s="70"/>
      <c r="N306" s="70"/>
      <c r="O306" s="70"/>
    </row>
  </sheetData>
  <mergeCells count="41">
    <mergeCell ref="B302:C302"/>
    <mergeCell ref="B303:C303"/>
    <mergeCell ref="E303:G303"/>
    <mergeCell ref="B305:C305"/>
    <mergeCell ref="A257:U257"/>
    <mergeCell ref="A266:U266"/>
    <mergeCell ref="A272:U272"/>
    <mergeCell ref="A279:U279"/>
    <mergeCell ref="A285:U285"/>
    <mergeCell ref="B301:C301"/>
    <mergeCell ref="E301:G301"/>
    <mergeCell ref="A186:U186"/>
    <mergeCell ref="A191:U191"/>
    <mergeCell ref="A221:U221"/>
    <mergeCell ref="A227:U227"/>
    <mergeCell ref="A233:U233"/>
    <mergeCell ref="A239:U239"/>
    <mergeCell ref="A115:U115"/>
    <mergeCell ref="A129:U129"/>
    <mergeCell ref="A139:U139"/>
    <mergeCell ref="A150:U150"/>
    <mergeCell ref="A164:U164"/>
    <mergeCell ref="A172:U172"/>
    <mergeCell ref="A71:U71"/>
    <mergeCell ref="A78:U78"/>
    <mergeCell ref="A88:U88"/>
    <mergeCell ref="A94:U94"/>
    <mergeCell ref="A102:U102"/>
    <mergeCell ref="A108:U108"/>
    <mergeCell ref="A25:U25"/>
    <mergeCell ref="A33:U33"/>
    <mergeCell ref="A39:U39"/>
    <mergeCell ref="A53:U53"/>
    <mergeCell ref="A59:U59"/>
    <mergeCell ref="A65:U65"/>
    <mergeCell ref="B1:U1"/>
    <mergeCell ref="A2:U2"/>
    <mergeCell ref="A3:U3"/>
    <mergeCell ref="A4:U4"/>
    <mergeCell ref="A5:U5"/>
    <mergeCell ref="A19:U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2019-02-22T19:00:26Z</dcterms:created>
  <dcterms:modified xsi:type="dcterms:W3CDTF">2019-02-22T19:01:21Z</dcterms:modified>
</cp:coreProperties>
</file>